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44877\Desktop\EXCEL FINALES\"/>
    </mc:Choice>
  </mc:AlternateContent>
  <bookViews>
    <workbookView xWindow="0" yWindow="0" windowWidth="19200" windowHeight="6550" firstSheet="2" activeTab="2"/>
  </bookViews>
  <sheets>
    <sheet name="INTRO" sheetId="5" state="hidden" r:id="rId1"/>
    <sheet name="GUÍA" sheetId="6" state="hidden" r:id="rId2"/>
    <sheet name="PLANTILLA" sheetId="3" r:id="rId3"/>
    <sheet name="Sheet4" sheetId="4" state="hidden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3" l="1"/>
  <c r="H51" i="3"/>
  <c r="H31" i="3"/>
  <c r="H22" i="3"/>
  <c r="H64" i="3" l="1"/>
  <c r="H57" i="3"/>
  <c r="H38" i="3"/>
  <c r="H26" i="3"/>
  <c r="H65" i="3" l="1"/>
  <c r="H9" i="3" l="1"/>
  <c r="H67" i="3" s="1"/>
  <c r="K17" i="3" l="1"/>
  <c r="K18" i="3" s="1"/>
  <c r="D3" i="4"/>
  <c r="D4" i="4" s="1"/>
  <c r="D5" i="4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C3" i="4"/>
  <c r="C4" i="4" s="1"/>
  <c r="C5" i="4" s="1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55" i="4" s="1"/>
  <c r="C56" i="4" s="1"/>
  <c r="C57" i="4" s="1"/>
  <c r="C58" i="4" s="1"/>
  <c r="C59" i="4" s="1"/>
  <c r="C60" i="4" s="1"/>
  <c r="C61" i="4" s="1"/>
  <c r="C62" i="4" s="1"/>
  <c r="C63" i="4" s="1"/>
  <c r="C64" i="4" s="1"/>
  <c r="C65" i="4" s="1"/>
  <c r="C66" i="4" s="1"/>
  <c r="C67" i="4" s="1"/>
  <c r="C68" i="4" s="1"/>
  <c r="C69" i="4" s="1"/>
  <c r="C70" i="4" s="1"/>
  <c r="C71" i="4" s="1"/>
  <c r="C72" i="4" s="1"/>
  <c r="C73" i="4" s="1"/>
  <c r="C74" i="4" s="1"/>
  <c r="C75" i="4" s="1"/>
  <c r="C76" i="4" s="1"/>
  <c r="C77" i="4" s="1"/>
  <c r="C78" i="4" s="1"/>
  <c r="C79" i="4" s="1"/>
  <c r="C80" i="4" s="1"/>
  <c r="C81" i="4" s="1"/>
  <c r="C82" i="4" s="1"/>
  <c r="C83" i="4" s="1"/>
  <c r="C84" i="4" s="1"/>
  <c r="C85" i="4" s="1"/>
  <c r="C86" i="4" s="1"/>
  <c r="C87" i="4" s="1"/>
  <c r="C88" i="4" s="1"/>
  <c r="C89" i="4" s="1"/>
  <c r="C90" i="4" s="1"/>
  <c r="C91" i="4" s="1"/>
  <c r="C92" i="4" s="1"/>
  <c r="C93" i="4" s="1"/>
  <c r="C94" i="4" s="1"/>
  <c r="C95" i="4" s="1"/>
  <c r="C96" i="4" s="1"/>
  <c r="C97" i="4" s="1"/>
  <c r="C98" i="4" s="1"/>
  <c r="C99" i="4" s="1"/>
  <c r="C100" i="4" s="1"/>
  <c r="C101" i="4" s="1"/>
  <c r="C102" i="4" s="1"/>
  <c r="C103" i="4" s="1"/>
  <c r="C104" i="4" s="1"/>
  <c r="C105" i="4" s="1"/>
  <c r="C106" i="4" s="1"/>
  <c r="C107" i="4" s="1"/>
  <c r="C108" i="4" s="1"/>
  <c r="C109" i="4" s="1"/>
  <c r="C110" i="4" s="1"/>
  <c r="C111" i="4" s="1"/>
  <c r="C112" i="4" s="1"/>
  <c r="C113" i="4" s="1"/>
  <c r="C114" i="4" s="1"/>
  <c r="C115" i="4" s="1"/>
  <c r="C116" i="4" s="1"/>
  <c r="C117" i="4" s="1"/>
  <c r="C118" i="4" s="1"/>
  <c r="C119" i="4" s="1"/>
  <c r="C120" i="4" s="1"/>
  <c r="C121" i="4" s="1"/>
  <c r="C122" i="4" s="1"/>
  <c r="C123" i="4" s="1"/>
  <c r="K7" i="3" l="1"/>
  <c r="L27" i="3"/>
  <c r="L26" i="3"/>
  <c r="L25" i="3"/>
  <c r="L28" i="3"/>
</calcChain>
</file>

<file path=xl/sharedStrings.xml><?xml version="1.0" encoding="utf-8"?>
<sst xmlns="http://schemas.openxmlformats.org/spreadsheetml/2006/main" count="475" uniqueCount="452">
  <si>
    <t xml:space="preserve">Nuevo </t>
  </si>
  <si>
    <t>Usado</t>
  </si>
  <si>
    <t>Abierto a opciones</t>
  </si>
  <si>
    <t>Desde</t>
  </si>
  <si>
    <t>Hasta</t>
  </si>
  <si>
    <t>Alfa Romeo</t>
  </si>
  <si>
    <t>Aston Martin</t>
  </si>
  <si>
    <t>Audi</t>
  </si>
  <si>
    <t>Bentley</t>
  </si>
  <si>
    <t>BMW</t>
  </si>
  <si>
    <t>Cadillac</t>
  </si>
  <si>
    <t>Caterham</t>
  </si>
  <si>
    <t>Chevrolet</t>
  </si>
  <si>
    <t>Citroen</t>
  </si>
  <si>
    <t>Dacia</t>
  </si>
  <si>
    <t>Ferrari</t>
  </si>
  <si>
    <t>Fiat</t>
  </si>
  <si>
    <t>Ford</t>
  </si>
  <si>
    <t>Honda</t>
  </si>
  <si>
    <t>Infiniti</t>
  </si>
  <si>
    <t>Isuzu</t>
  </si>
  <si>
    <t>Iveco</t>
  </si>
  <si>
    <t>Jaguar</t>
  </si>
  <si>
    <t>Jeep</t>
  </si>
  <si>
    <t>Kia</t>
  </si>
  <si>
    <t>KTM</t>
  </si>
  <si>
    <t>Lada</t>
  </si>
  <si>
    <t>Lamborghini</t>
  </si>
  <si>
    <t>Lancia</t>
  </si>
  <si>
    <t>Land Rover</t>
  </si>
  <si>
    <t>Lexus</t>
  </si>
  <si>
    <t>Lotus</t>
  </si>
  <si>
    <t>Maserati</t>
  </si>
  <si>
    <t>Mazda</t>
  </si>
  <si>
    <t>Mercedes-Benz</t>
  </si>
  <si>
    <t>Mini</t>
  </si>
  <si>
    <t>Mitsubishi</t>
  </si>
  <si>
    <t>Morgan</t>
  </si>
  <si>
    <t>Nissan</t>
  </si>
  <si>
    <t>Opel</t>
  </si>
  <si>
    <t>Peugeot</t>
  </si>
  <si>
    <t>Piaggio</t>
  </si>
  <si>
    <t>Porsche</t>
  </si>
  <si>
    <t>Renault</t>
  </si>
  <si>
    <t>Rolls-Royce</t>
  </si>
  <si>
    <t>Seat</t>
  </si>
  <si>
    <t>Skoda</t>
  </si>
  <si>
    <t>Smart</t>
  </si>
  <si>
    <t>SsangYong</t>
  </si>
  <si>
    <t>Subaru</t>
  </si>
  <si>
    <t>Suzuki</t>
  </si>
  <si>
    <t>Tata</t>
  </si>
  <si>
    <t>Tesla</t>
  </si>
  <si>
    <t>Toyota</t>
  </si>
  <si>
    <t>Volkswagen</t>
  </si>
  <si>
    <t>Volvo</t>
  </si>
  <si>
    <t>BMW X2</t>
  </si>
  <si>
    <t>BMW X3</t>
  </si>
  <si>
    <t>BMW X6</t>
  </si>
  <si>
    <t>Chevrolet Aveo</t>
  </si>
  <si>
    <t>Otros</t>
  </si>
  <si>
    <t>Hyundai Kona</t>
  </si>
  <si>
    <t>Hyundai Tucson</t>
  </si>
  <si>
    <t>Jaguar E-Pace</t>
  </si>
  <si>
    <t>Jaguar F-Pace</t>
  </si>
  <si>
    <t>Jaguar F-Type</t>
  </si>
  <si>
    <t>Jaguar XE</t>
  </si>
  <si>
    <t>Jaguar XF</t>
  </si>
  <si>
    <t>Audi A4</t>
  </si>
  <si>
    <t>Audi A8</t>
  </si>
  <si>
    <t>Audi A3</t>
  </si>
  <si>
    <t>Audi TT</t>
  </si>
  <si>
    <t>Audi A5</t>
  </si>
  <si>
    <t>Audi A4 Allroad Quattro</t>
  </si>
  <si>
    <t>Audi A6</t>
  </si>
  <si>
    <t>Audi A7</t>
  </si>
  <si>
    <t>Audi Q3</t>
  </si>
  <si>
    <t>Audi Q5</t>
  </si>
  <si>
    <t>Audi S5</t>
  </si>
  <si>
    <t>Audi A1</t>
  </si>
  <si>
    <t>Audi A6 Allroad Quattro</t>
  </si>
  <si>
    <t>Audi S7</t>
  </si>
  <si>
    <t>Audi S6</t>
  </si>
  <si>
    <t>Audi S8</t>
  </si>
  <si>
    <t>Audi RS4</t>
  </si>
  <si>
    <t>Audi RS5</t>
  </si>
  <si>
    <t>Audi R8</t>
  </si>
  <si>
    <t>Audi SQ5</t>
  </si>
  <si>
    <t>Audi Q7</t>
  </si>
  <si>
    <t>Audi RS6</t>
  </si>
  <si>
    <t>Audi RS7</t>
  </si>
  <si>
    <t>Audi RS Q3</t>
  </si>
  <si>
    <t>Audi S3</t>
  </si>
  <si>
    <t>Audi S1</t>
  </si>
  <si>
    <t>Audi TTS</t>
  </si>
  <si>
    <t>Audi S4</t>
  </si>
  <si>
    <t>Audi RS3</t>
  </si>
  <si>
    <t>Audi SQ7</t>
  </si>
  <si>
    <t>Audi Q2</t>
  </si>
  <si>
    <t>Bentley Continental GT</t>
  </si>
  <si>
    <t>Bentley Mulsanne</t>
  </si>
  <si>
    <t>Bentley Flying Spur</t>
  </si>
  <si>
    <t>Bentley Continental GTC</t>
  </si>
  <si>
    <t>Bentley Bentayga</t>
  </si>
  <si>
    <t>BMW Serie 3</t>
  </si>
  <si>
    <t>BMW Serie 5</t>
  </si>
  <si>
    <t>BMW Serie 4</t>
  </si>
  <si>
    <t>BMW Serie 7</t>
  </si>
  <si>
    <t>BMW Z4</t>
  </si>
  <si>
    <t>BMW X5</t>
  </si>
  <si>
    <t>BMW Serie 1</t>
  </si>
  <si>
    <t>BMW Serie 6</t>
  </si>
  <si>
    <t>BMW X1</t>
  </si>
  <si>
    <t>BMW I3</t>
  </si>
  <si>
    <t>BMW Serie 2</t>
  </si>
  <si>
    <t>BMW X4</t>
  </si>
  <si>
    <t>BMW I8</t>
  </si>
  <si>
    <t>BMW Serie 2 Gran Tourer</t>
  </si>
  <si>
    <t>BMW Serie 2 Active Tourer</t>
  </si>
  <si>
    <t>Chevrolet Cruze</t>
  </si>
  <si>
    <t>Chevrolet Trax</t>
  </si>
  <si>
    <t>Chevrolet Orlando</t>
  </si>
  <si>
    <t>Chevrolet Spark</t>
  </si>
  <si>
    <t>Chevrolet Camaro</t>
  </si>
  <si>
    <t>Ferrari 488</t>
  </si>
  <si>
    <t>Ferrari GTC4</t>
  </si>
  <si>
    <t>Ferrari California</t>
  </si>
  <si>
    <t>Ferrari F12</t>
  </si>
  <si>
    <t>Ferrari Portofino</t>
  </si>
  <si>
    <t>Ferrari 812</t>
  </si>
  <si>
    <t>FIAT Freemont</t>
  </si>
  <si>
    <t>FIAT Doblò</t>
  </si>
  <si>
    <t>FIAT Punto</t>
  </si>
  <si>
    <t>FIAT Panda</t>
  </si>
  <si>
    <t>FIAT 500</t>
  </si>
  <si>
    <t>FIAT 500L</t>
  </si>
  <si>
    <t>FIAT 500X</t>
  </si>
  <si>
    <t>FIAT Qubo</t>
  </si>
  <si>
    <t>FIAT Fiorino</t>
  </si>
  <si>
    <t>FIAT Bravo</t>
  </si>
  <si>
    <t>FIAT 500C</t>
  </si>
  <si>
    <t>FIAT Tipo</t>
  </si>
  <si>
    <t>FIAT 124 Spider</t>
  </si>
  <si>
    <t>FORD C-Max</t>
  </si>
  <si>
    <t>FORD Fiesta</t>
  </si>
  <si>
    <t>FORD Focus</t>
  </si>
  <si>
    <t>FORD Mondeo</t>
  </si>
  <si>
    <t>FORD Ka</t>
  </si>
  <si>
    <t>FORD S-MAX</t>
  </si>
  <si>
    <t>FORD B-MAX</t>
  </si>
  <si>
    <t>FORD Grand C-Max</t>
  </si>
  <si>
    <t>FORD Tourneo Custom</t>
  </si>
  <si>
    <t>FORD Kuga</t>
  </si>
  <si>
    <t>FORD Galaxy</t>
  </si>
  <si>
    <t>FORD Grand Tourneo Connect</t>
  </si>
  <si>
    <t>FORD Tourneo Connect</t>
  </si>
  <si>
    <t>FORD EcoSport</t>
  </si>
  <si>
    <t>FORD Tourneo Courier</t>
  </si>
  <si>
    <t>FORD Mustang</t>
  </si>
  <si>
    <t>FORD Transit Connect</t>
  </si>
  <si>
    <t>FORD Edge</t>
  </si>
  <si>
    <t>FORD Ka+</t>
  </si>
  <si>
    <t>FORD HONDA</t>
  </si>
  <si>
    <t>FORD Accord</t>
  </si>
  <si>
    <t>FORD Jazz</t>
  </si>
  <si>
    <t>FORD Civic</t>
  </si>
  <si>
    <t>FORD CR-V</t>
  </si>
  <si>
    <t>FORD HR-V</t>
  </si>
  <si>
    <t>Hyundai I20</t>
  </si>
  <si>
    <t>Hyundai Ix35</t>
  </si>
  <si>
    <t>Hyundai Ix20</t>
  </si>
  <si>
    <t>Hyundai I10</t>
  </si>
  <si>
    <t>Hyundai Santa Fe</t>
  </si>
  <si>
    <t>Hyundai Veloster</t>
  </si>
  <si>
    <t>Hyundai I40</t>
  </si>
  <si>
    <t>Hyundai Elantra</t>
  </si>
  <si>
    <t>Hyundai I30</t>
  </si>
  <si>
    <t>Hyundai Grand Santa Fe</t>
  </si>
  <si>
    <t>Hyundai Genesis</t>
  </si>
  <si>
    <t>Hyundai H-1 Travel</t>
  </si>
  <si>
    <t>Hyundai I20 Active</t>
  </si>
  <si>
    <t>Hyundai IONIQ</t>
  </si>
  <si>
    <t>Izuzu D max</t>
  </si>
  <si>
    <t>Jaguar Serie XK</t>
  </si>
  <si>
    <t>Jaguar XJ</t>
  </si>
  <si>
    <t>JEEP XF</t>
  </si>
  <si>
    <t>JEEP Serie XK</t>
  </si>
  <si>
    <t>JEEP F-Type</t>
  </si>
  <si>
    <t>JEEP XJ</t>
  </si>
  <si>
    <t>JEEP XE</t>
  </si>
  <si>
    <t>JEEP F-Pace</t>
  </si>
  <si>
    <t>JEEP E-Pace</t>
  </si>
  <si>
    <t>KIA Picanto</t>
  </si>
  <si>
    <t>KIA Rio</t>
  </si>
  <si>
    <t>KIA Sportage</t>
  </si>
  <si>
    <t>KIA Venga</t>
  </si>
  <si>
    <t>KIA Optima</t>
  </si>
  <si>
    <t>KIA Cee'd</t>
  </si>
  <si>
    <t>KIA Cee'd Sportswagon</t>
  </si>
  <si>
    <t>KIA Carens</t>
  </si>
  <si>
    <t>KIA Pro_cee'd</t>
  </si>
  <si>
    <t>KIA Sorento</t>
  </si>
  <si>
    <t>KIA Soul</t>
  </si>
  <si>
    <t>KIA Niro</t>
  </si>
  <si>
    <t>KIA Soul EV</t>
  </si>
  <si>
    <t>KIA Pro_cee'd GT</t>
  </si>
  <si>
    <t>KIA Stonic</t>
  </si>
  <si>
    <t>KIA Optima SW</t>
  </si>
  <si>
    <t>KIA Optima PHEV</t>
  </si>
  <si>
    <t>KIA Optima HÃ¯Brido Enchufable</t>
  </si>
  <si>
    <t>KIA Optima SW GT</t>
  </si>
  <si>
    <t>KIA Optima GT</t>
  </si>
  <si>
    <t>KIA Niro HÃ¯Brido Enchufable</t>
  </si>
  <si>
    <t>KIA Optima SW HÃ¯Brido Enchufable</t>
  </si>
  <si>
    <t>KIA Stinger</t>
  </si>
  <si>
    <t>Land Rover Defender</t>
  </si>
  <si>
    <t>Land Rover Discovery 4</t>
  </si>
  <si>
    <t>Land Rover Range Rover</t>
  </si>
  <si>
    <t>Land Rover Range Rover Evoque</t>
  </si>
  <si>
    <t>Land Rover Freelander</t>
  </si>
  <si>
    <t>Land Rover Range Rover Sport</t>
  </si>
  <si>
    <t>Land Rover Discovery Sport</t>
  </si>
  <si>
    <t>Land Rover Discovery</t>
  </si>
  <si>
    <t>Land Rover Range Rover Velar</t>
  </si>
  <si>
    <t>Lexus GS</t>
  </si>
  <si>
    <t>Lexus RX</t>
  </si>
  <si>
    <t>Lexus CT</t>
  </si>
  <si>
    <t>Lexus IS</t>
  </si>
  <si>
    <t>Lexus NX</t>
  </si>
  <si>
    <t>Lexus RC</t>
  </si>
  <si>
    <t>Lexus LS</t>
  </si>
  <si>
    <t>Lexus LC</t>
  </si>
  <si>
    <t>Mazda Mazda2</t>
  </si>
  <si>
    <t>Mazda CX-5</t>
  </si>
  <si>
    <t>Mazda Mazda6</t>
  </si>
  <si>
    <t>Mazda MX-5</t>
  </si>
  <si>
    <t>Mazda Mazda3</t>
  </si>
  <si>
    <t>Mazda Mazda5</t>
  </si>
  <si>
    <t>Mazda CX-9</t>
  </si>
  <si>
    <t>Mazda CX-3</t>
  </si>
  <si>
    <t>Mercedes Clase SL</t>
  </si>
  <si>
    <t>Mercedes Clase SLK</t>
  </si>
  <si>
    <t>Mercedes Clase V</t>
  </si>
  <si>
    <t>Mercedes Clase C</t>
  </si>
  <si>
    <t>Mercedes Clase M</t>
  </si>
  <si>
    <t>Mercedes Clase G</t>
  </si>
  <si>
    <t>Mercedes Clase E</t>
  </si>
  <si>
    <t>Mercedes Clase CL</t>
  </si>
  <si>
    <t>Mercedes Clase S</t>
  </si>
  <si>
    <t>Mercedes Clase GLK</t>
  </si>
  <si>
    <t>Mercedes SLS AMG</t>
  </si>
  <si>
    <t>Mercedes Clase B</t>
  </si>
  <si>
    <t>Mercedes Clase A</t>
  </si>
  <si>
    <t>Mercedes Clase GL</t>
  </si>
  <si>
    <t>Mercedes Clase CLS</t>
  </si>
  <si>
    <t>Mercedes Clase CLA</t>
  </si>
  <si>
    <t>Mercedes Clase GLA</t>
  </si>
  <si>
    <t>Mercedes AMG GT</t>
  </si>
  <si>
    <t>Mercedes Vito</t>
  </si>
  <si>
    <t>Mercedes Clase GLE Coupé</t>
  </si>
  <si>
    <t>Mercedes Clase GLE</t>
  </si>
  <si>
    <t>Mercedes Clase GLC</t>
  </si>
  <si>
    <t>Mercedes Citan</t>
  </si>
  <si>
    <t>Mercedes Clase GLS</t>
  </si>
  <si>
    <t>Mercedes Clase SLC</t>
  </si>
  <si>
    <t>Mercedes GLC Coupé</t>
  </si>
  <si>
    <t>Mercedes Mercedes-AMG GT</t>
  </si>
  <si>
    <t>Mercedes CLS</t>
  </si>
  <si>
    <t>Mitsubishi Montero</t>
  </si>
  <si>
    <t>Mitsubishi I-MiEV</t>
  </si>
  <si>
    <t>Mitsubishi ASX</t>
  </si>
  <si>
    <t>Mitsubishi Outlander</t>
  </si>
  <si>
    <t>Mitsubishi Space Star</t>
  </si>
  <si>
    <t>Mitsubishi L200</t>
  </si>
  <si>
    <t>Mitsubishi Eclipse Cross</t>
  </si>
  <si>
    <t>Nissan X-TRAIL</t>
  </si>
  <si>
    <t>Nissan QASHQAI</t>
  </si>
  <si>
    <t>Nissan NOTE</t>
  </si>
  <si>
    <t>Nissan LEAF</t>
  </si>
  <si>
    <t>Nissan Pathfinder</t>
  </si>
  <si>
    <t>Nissan EVALIA</t>
  </si>
  <si>
    <t>Nissan Navara</t>
  </si>
  <si>
    <t>Nissan Micra</t>
  </si>
  <si>
    <t>Nissan JUKE</t>
  </si>
  <si>
    <t>Nissan 370Z</t>
  </si>
  <si>
    <t>Nissan NV200</t>
  </si>
  <si>
    <t>Nissan GT-R</t>
  </si>
  <si>
    <t>Nissan PULSAR</t>
  </si>
  <si>
    <t>Nissan Murano</t>
  </si>
  <si>
    <t>Nissan NV200 EVALIA</t>
  </si>
  <si>
    <t>Nissan E-NV200 EVALIA</t>
  </si>
  <si>
    <t>Suzuki Grand Vitara</t>
  </si>
  <si>
    <t>Suzuki Swift</t>
  </si>
  <si>
    <t>Suzuki SX4</t>
  </si>
  <si>
    <t>Suzuki Jimny</t>
  </si>
  <si>
    <t>Suzuki SX4 S-Cross</t>
  </si>
  <si>
    <t>Suzuki Celerio</t>
  </si>
  <si>
    <t>Suzuki Kizashi</t>
  </si>
  <si>
    <t>Suzuki Vitara</t>
  </si>
  <si>
    <t>Suzuki Baleno</t>
  </si>
  <si>
    <t>Suzuki Ignis</t>
  </si>
  <si>
    <t>Tesla Model X</t>
  </si>
  <si>
    <t>Tesla Model S</t>
  </si>
  <si>
    <t>Toyota Avensis</t>
  </si>
  <si>
    <t>Toyota Land Cruiser</t>
  </si>
  <si>
    <t>Toyota Yaris</t>
  </si>
  <si>
    <t>Toyota Verso</t>
  </si>
  <si>
    <t>Toyota Auris</t>
  </si>
  <si>
    <t>Toyota Prius+</t>
  </si>
  <si>
    <t>Toyota GT86</t>
  </si>
  <si>
    <t>Toyota Prius</t>
  </si>
  <si>
    <t>Toyota Rav4</t>
  </si>
  <si>
    <t>Toyota Aygo</t>
  </si>
  <si>
    <t>Toyota Hilux</t>
  </si>
  <si>
    <t>Toyota Land Cruiser 200</t>
  </si>
  <si>
    <t>Toyota Proace Verso</t>
  </si>
  <si>
    <t>Toyota C-HR</t>
  </si>
  <si>
    <t>Volvo V70</t>
  </si>
  <si>
    <t>Volvo S80</t>
  </si>
  <si>
    <t>Volvo XC70</t>
  </si>
  <si>
    <t>Volvo V60</t>
  </si>
  <si>
    <t>Volvo S60</t>
  </si>
  <si>
    <t>Volvo XC90</t>
  </si>
  <si>
    <t>Volvo XC60</t>
  </si>
  <si>
    <t>Volvo V40</t>
  </si>
  <si>
    <t>Volvo V40 Cross Country</t>
  </si>
  <si>
    <t>Volvo V60 Cross Country</t>
  </si>
  <si>
    <t>Volvo S60 Cross Country</t>
  </si>
  <si>
    <t>Volvo S90</t>
  </si>
  <si>
    <t>Volvo V90</t>
  </si>
  <si>
    <t>Volvo V90 Cross Country</t>
  </si>
  <si>
    <t>Volvo XC40</t>
  </si>
  <si>
    <t>Otro</t>
  </si>
  <si>
    <t xml:space="preserve">Mantenimiento </t>
  </si>
  <si>
    <t xml:space="preserve">Medicamentos </t>
  </si>
  <si>
    <t>Seleccionar de lista</t>
  </si>
  <si>
    <t xml:space="preserve">Plazo de años </t>
  </si>
  <si>
    <t xml:space="preserve">Inicial pagado </t>
  </si>
  <si>
    <t>Angloamericana de Seguros, S. A.</t>
  </si>
  <si>
    <t>Aseguradora Agropecuaria Dominicana, S.A. (AGRODOSA)</t>
  </si>
  <si>
    <t>Atlántica Seguros, S.A.</t>
  </si>
  <si>
    <t>Atrio Seguros, S.A.</t>
  </si>
  <si>
    <t>Autoseguro, S.A.</t>
  </si>
  <si>
    <t>BMI Compañía de Seguros, S.A.</t>
  </si>
  <si>
    <t>Banesco Seguros, S.A.</t>
  </si>
  <si>
    <t>Bupa Dominicana, S.A.</t>
  </si>
  <si>
    <t>Compañía Dominicana de Seguros, S.A.</t>
  </si>
  <si>
    <t>Compañia de Seguros APS, S.A.</t>
  </si>
  <si>
    <t>Confederación del Canada Dominicana, S.A.</t>
  </si>
  <si>
    <t>Cooperativa Nacional de Seguros, INC.</t>
  </si>
  <si>
    <t>Cuna Mutual Insurance Society Dominicana, S.A.</t>
  </si>
  <si>
    <t>Futuro Seguros, S. A.</t>
  </si>
  <si>
    <t>General de Seguros, S.A.</t>
  </si>
  <si>
    <t>Humano Seguros, S.A.</t>
  </si>
  <si>
    <t>HYLSEG Seguros, S. A.</t>
  </si>
  <si>
    <t>La Colonial, S.A.</t>
  </si>
  <si>
    <t>La Monumental de Seguros, S.A.</t>
  </si>
  <si>
    <t>MAPFRE- BHD Seguros, S.A.</t>
  </si>
  <si>
    <t>Multiseguros S.U., S.A.</t>
  </si>
  <si>
    <t>Seguros Ademi, S.A.</t>
  </si>
  <si>
    <t>Seguros Crecer, S. A.</t>
  </si>
  <si>
    <t>Seguros La Internacional, S. A.</t>
  </si>
  <si>
    <t>Seguros Patria, S. A.</t>
  </si>
  <si>
    <t>Seguros Pepín, S. A.</t>
  </si>
  <si>
    <t>Seguros Reservas, S.A.</t>
  </si>
  <si>
    <t>Seguros Sura, S. A.</t>
  </si>
  <si>
    <t>Seguros Universal, S. A.</t>
  </si>
  <si>
    <t>Seguros Yunen, S.A.</t>
  </si>
  <si>
    <t>WorldWide Seguros, S.A</t>
  </si>
  <si>
    <t>Estado del vehículo</t>
  </si>
  <si>
    <t>Total ingresos (mensuales)</t>
  </si>
  <si>
    <t>Valor del vehículo</t>
  </si>
  <si>
    <t>Tasa de interés</t>
  </si>
  <si>
    <t>Cantidad de cuotas</t>
  </si>
  <si>
    <t>Ingresos fijos</t>
  </si>
  <si>
    <t xml:space="preserve">Ingresos variables </t>
  </si>
  <si>
    <t>Otros ingresos</t>
  </si>
  <si>
    <t xml:space="preserve">Impuesto de la vivienda </t>
  </si>
  <si>
    <t>Energía eléctrica</t>
  </si>
  <si>
    <t>Gas</t>
  </si>
  <si>
    <t>Agua</t>
  </si>
  <si>
    <t>Total vivienda</t>
  </si>
  <si>
    <t>Total salud</t>
  </si>
  <si>
    <t>Gasolina</t>
  </si>
  <si>
    <t>Lavados</t>
  </si>
  <si>
    <t>Seguro de vehículo</t>
  </si>
  <si>
    <t>Chofer</t>
  </si>
  <si>
    <t>Total transporte</t>
  </si>
  <si>
    <t>Dinero en efectivo</t>
  </si>
  <si>
    <t>Lavandería</t>
  </si>
  <si>
    <t>Gimnasio</t>
  </si>
  <si>
    <t xml:space="preserve">Colegio </t>
  </si>
  <si>
    <t>Clases extracurriculares</t>
  </si>
  <si>
    <t>Suscripciones</t>
  </si>
  <si>
    <t>Regalos</t>
  </si>
  <si>
    <t>Mascotas</t>
  </si>
  <si>
    <t>Propinas</t>
  </si>
  <si>
    <t>Restaurantes</t>
  </si>
  <si>
    <t>Vacaciones</t>
  </si>
  <si>
    <t>Total recreación</t>
  </si>
  <si>
    <t>Préstamo vehículo</t>
  </si>
  <si>
    <t>Préstamo personal</t>
  </si>
  <si>
    <t>Prestamista</t>
  </si>
  <si>
    <t>Tarjeta de crédito 1</t>
  </si>
  <si>
    <t>Tarjeta de crédito 2</t>
  </si>
  <si>
    <t>Cantidad de meses requeridos para completar el inicial</t>
  </si>
  <si>
    <t>Cuota mensual financiamiento</t>
  </si>
  <si>
    <t>Inicial requerido (mínimo)</t>
  </si>
  <si>
    <t>Total alimentación</t>
  </si>
  <si>
    <t>Capacidad de pago</t>
  </si>
  <si>
    <t>Tipo de vehículo</t>
  </si>
  <si>
    <t xml:space="preserve">Usado garantizado </t>
  </si>
  <si>
    <t>Marca del vehículo</t>
  </si>
  <si>
    <t>Modelo del vehículo</t>
  </si>
  <si>
    <t>Año del vehículo</t>
  </si>
  <si>
    <t>Precio del vehículo</t>
  </si>
  <si>
    <t>Gastos fijos versus ahorro</t>
  </si>
  <si>
    <t>Ingresos mensuales</t>
  </si>
  <si>
    <t xml:space="preserve"> Gastos mensuales</t>
  </si>
  <si>
    <t>Vivienda</t>
  </si>
  <si>
    <t>Alimentación</t>
  </si>
  <si>
    <t>Salud</t>
  </si>
  <si>
    <t>Transporte</t>
  </si>
  <si>
    <t>Compra de ropa y zapatos</t>
  </si>
  <si>
    <t xml:space="preserve">Recreación </t>
  </si>
  <si>
    <t>Total gastos mensuales</t>
  </si>
  <si>
    <t xml:space="preserve">Total disponible para ahorros </t>
  </si>
  <si>
    <t xml:space="preserve">Inicial del vehículo </t>
  </si>
  <si>
    <t>Servicio doméstico</t>
  </si>
  <si>
    <t>Internet</t>
  </si>
  <si>
    <t xml:space="preserve">Seguro de salud </t>
  </si>
  <si>
    <t>Consultas médicas</t>
  </si>
  <si>
    <t>Planificación de ahorro a 3 meses</t>
  </si>
  <si>
    <t>Planificación de ahorro a 6 meses</t>
  </si>
  <si>
    <t>Plabificación de ahorro a 9 meses</t>
  </si>
  <si>
    <t>Planificación de ahorro a 12 meses</t>
  </si>
  <si>
    <t xml:space="preserve">Planificación de ahorros para la cuota de tu primer vehículo </t>
  </si>
  <si>
    <t>Alquiler / Préstamos hipotecarios</t>
  </si>
  <si>
    <t>Teléfono / Cable</t>
  </si>
  <si>
    <t>Supermercados</t>
  </si>
  <si>
    <t>Colmados</t>
  </si>
  <si>
    <t>Mantenimiento / Imprevistos</t>
  </si>
  <si>
    <t xml:space="preserve"> Personales y familiares</t>
  </si>
  <si>
    <t>Salón de belleza / Barbería</t>
  </si>
  <si>
    <t>Total personales y familiares</t>
  </si>
  <si>
    <t>Cines / Conciertos / Eventos</t>
  </si>
  <si>
    <t>Total financieros / Deudas</t>
  </si>
  <si>
    <t>Pasatiempos</t>
  </si>
  <si>
    <t>Financieros o Deudas</t>
  </si>
  <si>
    <t>Paso 2</t>
  </si>
  <si>
    <t>Paso 3</t>
  </si>
  <si>
    <t>Paso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</si>
</sst>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0066"/>
      <name val="Calibri"/>
      <family val="2"/>
      <scheme val="minor"/>
    </font>
    <font>
      <i/>
      <sz val="11"/>
      <color rgb="FF000066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012169"/>
      <name val="Calibri"/>
      <family val="2"/>
      <scheme val="minor"/>
    </font>
    <font>
      <b/>
      <sz val="12"/>
      <color rgb="FF012169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C3D8"/>
        <bgColor indexed="64"/>
      </patternFill>
    </fill>
    <fill>
      <patternFill patternType="solid">
        <fgColor rgb="FF00A8C4"/>
        <bgColor indexed="64"/>
      </patternFill>
    </fill>
    <fill>
      <patternFill patternType="solid">
        <fgColor rgb="FFDE902E"/>
        <bgColor indexed="64"/>
      </patternFill>
    </fill>
    <fill>
      <patternFill patternType="solid">
        <fgColor rgb="FF012169"/>
        <bgColor indexed="64"/>
      </patternFill>
    </fill>
    <fill>
      <patternFill patternType="solid">
        <fgColor rgb="FFE8E6DF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Fill="1"/>
    <xf numFmtId="44" fontId="0" fillId="0" borderId="0" xfId="1" applyFont="1"/>
    <xf numFmtId="44" fontId="0" fillId="0" borderId="0" xfId="0" applyNumberFormat="1"/>
    <xf numFmtId="0" fontId="0" fillId="0" borderId="0" xfId="0"/>
    <xf numFmtId="0" fontId="0" fillId="0" borderId="0" xfId="0" applyFo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0" fillId="0" borderId="0" xfId="0" applyFont="1" applyFill="1"/>
    <xf numFmtId="44" fontId="5" fillId="0" borderId="3" xfId="1" applyFont="1" applyBorder="1" applyAlignment="1">
      <alignment horizontal="left" vertical="center"/>
    </xf>
    <xf numFmtId="44" fontId="5" fillId="0" borderId="8" xfId="1" applyFont="1" applyBorder="1"/>
    <xf numFmtId="0" fontId="0" fillId="0" borderId="0" xfId="0" applyFont="1" applyBorder="1"/>
    <xf numFmtId="44" fontId="2" fillId="6" borderId="11" xfId="1" applyFont="1" applyFill="1" applyBorder="1"/>
    <xf numFmtId="0" fontId="3" fillId="2" borderId="0" xfId="0" applyFont="1" applyFill="1" applyAlignment="1">
      <alignment horizontal="left"/>
    </xf>
    <xf numFmtId="44" fontId="3" fillId="2" borderId="0" xfId="1" applyFont="1" applyFill="1"/>
    <xf numFmtId="0" fontId="2" fillId="0" borderId="0" xfId="0" applyFont="1" applyFill="1" applyBorder="1" applyAlignment="1">
      <alignment horizontal="center"/>
    </xf>
    <xf numFmtId="0" fontId="7" fillId="0" borderId="0" xfId="0" applyFont="1" applyBorder="1" applyAlignment="1"/>
    <xf numFmtId="10" fontId="5" fillId="0" borderId="3" xfId="2" applyNumberFormat="1" applyFont="1" applyBorder="1" applyAlignment="1">
      <alignment horizontal="right"/>
    </xf>
    <xf numFmtId="1" fontId="5" fillId="0" borderId="3" xfId="1" applyNumberFormat="1" applyFont="1" applyBorder="1" applyAlignment="1">
      <alignment horizontal="right"/>
    </xf>
    <xf numFmtId="44" fontId="6" fillId="3" borderId="8" xfId="1" applyFont="1" applyFill="1" applyBorder="1"/>
    <xf numFmtId="0" fontId="9" fillId="0" borderId="1" xfId="0" applyFont="1" applyBorder="1" applyAlignment="1"/>
    <xf numFmtId="44" fontId="6" fillId="3" borderId="13" xfId="1" applyFont="1" applyFill="1" applyBorder="1"/>
    <xf numFmtId="0" fontId="10" fillId="0" borderId="0" xfId="0" applyFont="1" applyBorder="1"/>
    <xf numFmtId="0" fontId="11" fillId="0" borderId="0" xfId="0" applyFont="1" applyBorder="1" applyAlignment="1"/>
    <xf numFmtId="44" fontId="6" fillId="3" borderId="8" xfId="0" applyNumberFormat="1" applyFont="1" applyFill="1" applyBorder="1"/>
    <xf numFmtId="44" fontId="6" fillId="4" borderId="8" xfId="0" applyNumberFormat="1" applyFont="1" applyFill="1" applyBorder="1"/>
    <xf numFmtId="44" fontId="2" fillId="5" borderId="21" xfId="0" applyNumberFormat="1" applyFont="1" applyFill="1" applyBorder="1"/>
    <xf numFmtId="44" fontId="5" fillId="10" borderId="3" xfId="1" applyFont="1" applyFill="1" applyBorder="1" applyAlignment="1">
      <alignment horizontal="left" vertical="center"/>
    </xf>
    <xf numFmtId="1" fontId="5" fillId="10" borderId="3" xfId="1" applyNumberFormat="1" applyFont="1" applyFill="1" applyBorder="1" applyAlignment="1">
      <alignment horizontal="right"/>
    </xf>
    <xf numFmtId="44" fontId="5" fillId="10" borderId="3" xfId="1" applyFont="1" applyFill="1" applyBorder="1" applyAlignment="1">
      <alignment horizontal="left"/>
    </xf>
    <xf numFmtId="0" fontId="5" fillId="0" borderId="0" xfId="0" applyFont="1" applyAlignment="1">
      <alignment horizontal="left" indent="1"/>
    </xf>
    <xf numFmtId="0" fontId="5" fillId="0" borderId="0" xfId="0" applyFont="1" applyBorder="1" applyAlignment="1">
      <alignment horizontal="left" indent="1"/>
    </xf>
    <xf numFmtId="0" fontId="7" fillId="0" borderId="0" xfId="0" applyFont="1" applyBorder="1" applyAlignment="1">
      <alignment horizontal="left" indent="1"/>
    </xf>
    <xf numFmtId="0" fontId="8" fillId="0" borderId="0" xfId="0" applyFont="1" applyBorder="1" applyAlignment="1">
      <alignment horizontal="left" indent="1"/>
    </xf>
    <xf numFmtId="0" fontId="12" fillId="8" borderId="0" xfId="0" applyFont="1" applyFill="1" applyAlignment="1">
      <alignment horizontal="center" vertical="center"/>
    </xf>
    <xf numFmtId="0" fontId="12" fillId="8" borderId="0" xfId="0" applyFont="1" applyFill="1" applyAlignment="1">
      <alignment horizontal="center"/>
    </xf>
    <xf numFmtId="0" fontId="0" fillId="0" borderId="0" xfId="0" applyFont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44" fontId="7" fillId="0" borderId="1" xfId="1" applyFont="1" applyBorder="1" applyAlignment="1">
      <alignment horizontal="center"/>
    </xf>
    <xf numFmtId="0" fontId="5" fillId="0" borderId="12" xfId="0" applyFont="1" applyBorder="1" applyAlignment="1">
      <alignment horizontal="left" indent="1"/>
    </xf>
    <xf numFmtId="0" fontId="5" fillId="0" borderId="2" xfId="0" applyFont="1" applyBorder="1" applyAlignment="1">
      <alignment horizontal="left" indent="1"/>
    </xf>
    <xf numFmtId="0" fontId="5" fillId="0" borderId="14" xfId="0" applyFont="1" applyBorder="1" applyAlignment="1">
      <alignment horizontal="left" indent="1"/>
    </xf>
    <xf numFmtId="0" fontId="6" fillId="3" borderId="12" xfId="0" applyFont="1" applyFill="1" applyBorder="1" applyAlignment="1">
      <alignment horizontal="left" indent="1"/>
    </xf>
    <xf numFmtId="0" fontId="6" fillId="3" borderId="2" xfId="0" applyFont="1" applyFill="1" applyBorder="1" applyAlignment="1">
      <alignment horizontal="left" indent="1"/>
    </xf>
    <xf numFmtId="0" fontId="6" fillId="3" borderId="14" xfId="0" applyFont="1" applyFill="1" applyBorder="1" applyAlignment="1">
      <alignment horizontal="left" indent="1"/>
    </xf>
    <xf numFmtId="0" fontId="2" fillId="5" borderId="1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indent="1"/>
    </xf>
    <xf numFmtId="0" fontId="5" fillId="0" borderId="1" xfId="0" applyFont="1" applyBorder="1" applyAlignment="1">
      <alignment horizontal="left" indent="1"/>
    </xf>
    <xf numFmtId="0" fontId="2" fillId="6" borderId="9" xfId="0" applyFont="1" applyFill="1" applyBorder="1" applyAlignment="1">
      <alignment horizontal="left"/>
    </xf>
    <xf numFmtId="0" fontId="2" fillId="6" borderId="10" xfId="0" applyFont="1" applyFill="1" applyBorder="1" applyAlignment="1">
      <alignment horizontal="left"/>
    </xf>
    <xf numFmtId="0" fontId="2" fillId="5" borderId="16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3" borderId="14" xfId="0" applyFont="1" applyFill="1" applyBorder="1" applyAlignment="1">
      <alignment horizontal="left"/>
    </xf>
    <xf numFmtId="0" fontId="2" fillId="5" borderId="19" xfId="0" applyFont="1" applyFill="1" applyBorder="1" applyAlignment="1">
      <alignment horizontal="left" indent="1"/>
    </xf>
    <xf numFmtId="0" fontId="2" fillId="5" borderId="20" xfId="0" applyFont="1" applyFill="1" applyBorder="1" applyAlignment="1">
      <alignment horizontal="left" indent="1"/>
    </xf>
    <xf numFmtId="0" fontId="14" fillId="9" borderId="0" xfId="0" applyFont="1" applyFill="1" applyAlignment="1">
      <alignment horizontal="center"/>
    </xf>
    <xf numFmtId="0" fontId="5" fillId="0" borderId="0" xfId="0" applyFont="1" applyBorder="1" applyAlignment="1">
      <alignment horizontal="left" wrapText="1" indent="1"/>
    </xf>
    <xf numFmtId="164" fontId="5" fillId="10" borderId="15" xfId="1" applyNumberFormat="1" applyFont="1" applyFill="1" applyBorder="1" applyAlignment="1">
      <alignment horizontal="right" vertical="center"/>
    </xf>
    <xf numFmtId="164" fontId="5" fillId="10" borderId="3" xfId="1" applyNumberFormat="1" applyFont="1" applyFill="1" applyBorder="1" applyAlignment="1">
      <alignment horizontal="right" vertical="center"/>
    </xf>
    <xf numFmtId="0" fontId="13" fillId="9" borderId="0" xfId="0" applyFont="1" applyFill="1" applyAlignment="1">
      <alignment horizontal="center"/>
    </xf>
    <xf numFmtId="44" fontId="5" fillId="10" borderId="3" xfId="1" applyFont="1" applyFill="1" applyBorder="1" applyAlignment="1">
      <alignment horizontal="center"/>
    </xf>
    <xf numFmtId="0" fontId="15" fillId="7" borderId="0" xfId="0" applyFont="1" applyFill="1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2" fillId="5" borderId="1" xfId="0" applyFont="1" applyFill="1" applyBorder="1" applyAlignment="1">
      <alignment horizontal="left" indent="1"/>
    </xf>
    <xf numFmtId="44" fontId="4" fillId="5" borderId="1" xfId="1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12169"/>
      <color rgb="FFE8E6DF"/>
      <color rgb="FFDE902E"/>
      <color rgb="FF00C3D8"/>
      <color rgb="FF00A8C4"/>
      <color rgb="FFFF9900"/>
      <color rgb="FF996633"/>
      <color rgb="FF9900CC"/>
      <color rgb="FFFF00FF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640080</xdr:colOff>
      <xdr:row>54</xdr:row>
      <xdr:rowOff>166471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00419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640080</xdr:colOff>
      <xdr:row>54</xdr:row>
      <xdr:rowOff>166471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00419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13</xdr:row>
          <xdr:rowOff>95250</xdr:rowOff>
        </xdr:from>
        <xdr:to>
          <xdr:col>2</xdr:col>
          <xdr:colOff>488950</xdr:colOff>
          <xdr:row>15</xdr:row>
          <xdr:rowOff>114301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14</xdr:row>
          <xdr:rowOff>95250</xdr:rowOff>
        </xdr:from>
        <xdr:to>
          <xdr:col>2</xdr:col>
          <xdr:colOff>488950</xdr:colOff>
          <xdr:row>16</xdr:row>
          <xdr:rowOff>86783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16</xdr:row>
          <xdr:rowOff>114300</xdr:rowOff>
        </xdr:from>
        <xdr:to>
          <xdr:col>2</xdr:col>
          <xdr:colOff>488950</xdr:colOff>
          <xdr:row>18</xdr:row>
          <xdr:rowOff>84667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15</xdr:row>
          <xdr:rowOff>107950</xdr:rowOff>
        </xdr:from>
        <xdr:to>
          <xdr:col>2</xdr:col>
          <xdr:colOff>488950</xdr:colOff>
          <xdr:row>17</xdr:row>
          <xdr:rowOff>86783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325437</xdr:colOff>
      <xdr:row>62</xdr:row>
      <xdr:rowOff>19050</xdr:rowOff>
    </xdr:from>
    <xdr:to>
      <xdr:col>3</xdr:col>
      <xdr:colOff>523874</xdr:colOff>
      <xdr:row>68</xdr:row>
      <xdr:rowOff>0</xdr:rowOff>
    </xdr:to>
    <xdr:sp macro="" textlink="">
      <xdr:nvSpPr>
        <xdr:cNvPr id="4" name="Callout: Right Arrow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25437" y="12036425"/>
          <a:ext cx="2905125" cy="1139825"/>
        </a:xfrm>
        <a:prstGeom prst="rightArrowCallout">
          <a:avLst>
            <a:gd name="adj1" fmla="val 100000"/>
            <a:gd name="adj2" fmla="val 50000"/>
            <a:gd name="adj3" fmla="val 25000"/>
            <a:gd name="adj4" fmla="val 86795"/>
          </a:avLst>
        </a:prstGeom>
        <a:solidFill>
          <a:srgbClr val="DE902E"/>
        </a:solidFill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100">
              <a:solidFill>
                <a:schemeClr val="bg1"/>
              </a:solidFill>
              <a:latin typeface="+mn-lt"/>
              <a:ea typeface="+mn-ea"/>
              <a:cs typeface="Arial" panose="020B0604020202020204" pitchFamily="34" charset="0"/>
            </a:rPr>
            <a:t>Aquí</a:t>
          </a:r>
          <a:r>
            <a:rPr lang="es-DO" sz="1100" baseline="0">
              <a:solidFill>
                <a:schemeClr val="bg1"/>
              </a:solidFill>
              <a:latin typeface="+mn-lt"/>
              <a:ea typeface="+mn-ea"/>
              <a:cs typeface="Arial" panose="020B0604020202020204" pitchFamily="34" charset="0"/>
            </a:rPr>
            <a:t> </a:t>
          </a:r>
          <a:r>
            <a:rPr lang="es-DO" sz="1100">
              <a:solidFill>
                <a:schemeClr val="bg1"/>
              </a:solidFill>
              <a:latin typeface="+mn-lt"/>
              <a:ea typeface="+mn-ea"/>
              <a:cs typeface="Arial" panose="020B0604020202020204" pitchFamily="34" charset="0"/>
            </a:rPr>
            <a:t>podrás ver la cantidad que tienes disponible para ahorrar de manera mensual. Recuerda que es importante guardar un % del ahorro para los imprevistos que puedan presentarse.</a:t>
          </a:r>
        </a:p>
      </xdr:txBody>
    </xdr:sp>
    <xdr:clientData/>
  </xdr:twoCellAnchor>
  <xdr:twoCellAnchor>
    <xdr:from>
      <xdr:col>11</xdr:col>
      <xdr:colOff>72389</xdr:colOff>
      <xdr:row>13</xdr:row>
      <xdr:rowOff>131447</xdr:rowOff>
    </xdr:from>
    <xdr:to>
      <xdr:col>14</xdr:col>
      <xdr:colOff>525780</xdr:colOff>
      <xdr:row>21</xdr:row>
      <xdr:rowOff>68580</xdr:rowOff>
    </xdr:to>
    <xdr:sp macro="" textlink="">
      <xdr:nvSpPr>
        <xdr:cNvPr id="13" name="Callout: Left Arrow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1788139" y="2790510"/>
          <a:ext cx="2286954" cy="1484945"/>
        </a:xfrm>
        <a:prstGeom prst="leftArrowCallout">
          <a:avLst>
            <a:gd name="adj1" fmla="val 1"/>
            <a:gd name="adj2" fmla="val 49054"/>
            <a:gd name="adj3" fmla="val 20484"/>
            <a:gd name="adj4" fmla="val 90493"/>
          </a:avLst>
        </a:prstGeom>
        <a:solidFill>
          <a:srgbClr val="DE902E"/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s-DO" sz="1100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Esta es la cuota mensual a pagar por el financiamiento. Este valor no incluye el costo del seguro. Te invitamos a llamar a un agente del Banco Popular Dominicano para conocer las opciones de seguro.</a:t>
          </a:r>
        </a:p>
      </xdr:txBody>
    </xdr:sp>
    <xdr:clientData/>
  </xdr:twoCellAnchor>
  <xdr:twoCellAnchor>
    <xdr:from>
      <xdr:col>11</xdr:col>
      <xdr:colOff>57150</xdr:colOff>
      <xdr:row>2</xdr:row>
      <xdr:rowOff>9525</xdr:rowOff>
    </xdr:from>
    <xdr:to>
      <xdr:col>13</xdr:col>
      <xdr:colOff>600075</xdr:colOff>
      <xdr:row>8</xdr:row>
      <xdr:rowOff>19050</xdr:rowOff>
    </xdr:to>
    <xdr:sp macro="" textlink="">
      <xdr:nvSpPr>
        <xdr:cNvPr id="14" name="Callout: Left Arrow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1772900" y="469900"/>
          <a:ext cx="1765300" cy="1160463"/>
        </a:xfrm>
        <a:prstGeom prst="leftArrowCallout">
          <a:avLst>
            <a:gd name="adj1" fmla="val 1"/>
            <a:gd name="adj2" fmla="val 50000"/>
            <a:gd name="adj3" fmla="val 20484"/>
            <a:gd name="adj4" fmla="val 90493"/>
          </a:avLst>
        </a:prstGeom>
        <a:solidFill>
          <a:srgbClr val="DE902E"/>
        </a:solidFill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100">
              <a:solidFill>
                <a:schemeClr val="bg1"/>
              </a:solidFill>
              <a:latin typeface="+mn-lt"/>
              <a:ea typeface="+mn-ea"/>
              <a:cs typeface="Arial" panose="020B0604020202020204" pitchFamily="34" charset="0"/>
            </a:rPr>
            <a:t>El inicial requerido mínimo para los préstamos de vehículos es del 10% del valor del vehículo.</a:t>
          </a:r>
        </a:p>
      </xdr:txBody>
    </xdr:sp>
    <xdr:clientData/>
  </xdr:twoCellAnchor>
  <xdr:twoCellAnchor editAs="oneCell">
    <xdr:from>
      <xdr:col>0</xdr:col>
      <xdr:colOff>545042</xdr:colOff>
      <xdr:row>2</xdr:row>
      <xdr:rowOff>57692</xdr:rowOff>
    </xdr:from>
    <xdr:to>
      <xdr:col>3</xdr:col>
      <xdr:colOff>29104</xdr:colOff>
      <xdr:row>6</xdr:row>
      <xdr:rowOff>169653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042" y="507484"/>
          <a:ext cx="2320395" cy="8686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="50" zoomScaleNormal="50" workbookViewId="0">
      <selection activeCell="K13" sqref="K13"/>
    </sheetView>
  </sheetViews>
  <sheetFormatPr defaultColWidth="11.453125" defaultRowHeight="14.5" x14ac:dyDescent="0.35"/>
  <sheetData/>
  <pageMargins left="0" right="0" top="0" bottom="0" header="0" footer="0"/>
  <pageSetup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0" zoomScaleNormal="50" workbookViewId="0">
      <selection activeCell="K13" sqref="K13"/>
    </sheetView>
  </sheetViews>
  <sheetFormatPr defaultColWidth="11.453125"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4" tint="-0.249977111117893"/>
  </sheetPr>
  <dimension ref="A1:U68"/>
  <sheetViews>
    <sheetView showGridLines="0" showRowColHeaders="0" tabSelected="1" zoomScale="70" zoomScaleNormal="70" workbookViewId="0">
      <selection activeCell="I65" sqref="I65"/>
    </sheetView>
  </sheetViews>
  <sheetFormatPr defaultColWidth="0" defaultRowHeight="14.5" zeroHeight="1" x14ac:dyDescent="0.35"/>
  <cols>
    <col min="1" max="1" width="9.1796875" style="5" customWidth="1"/>
    <col min="2" max="2" width="22.26953125" style="5" customWidth="1"/>
    <col min="3" max="6" width="9.1796875" style="5" customWidth="1"/>
    <col min="7" max="7" width="26.81640625" style="5" customWidth="1"/>
    <col min="8" max="8" width="15.7265625" style="5" customWidth="1"/>
    <col min="9" max="9" width="9.1796875" style="5" customWidth="1"/>
    <col min="10" max="10" width="36.453125" style="5" bestFit="1" customWidth="1"/>
    <col min="11" max="11" width="19.453125" style="5" customWidth="1"/>
    <col min="12" max="15" width="9.1796875" style="5" customWidth="1"/>
    <col min="16" max="21" width="0" style="5" hidden="1" customWidth="1"/>
    <col min="22" max="16384" width="9.1796875" style="5" hidden="1"/>
  </cols>
  <sheetData>
    <row r="1" spans="2:12" x14ac:dyDescent="0.35"/>
    <row r="2" spans="2:12" ht="21" x14ac:dyDescent="0.5">
      <c r="E2" s="34" t="s">
        <v>449</v>
      </c>
      <c r="F2" s="34"/>
      <c r="G2" s="34"/>
      <c r="H2" s="34"/>
      <c r="J2" s="35" t="s">
        <v>450</v>
      </c>
      <c r="K2" s="35"/>
    </row>
    <row r="3" spans="2:12" ht="15.5" x14ac:dyDescent="0.35">
      <c r="D3" s="6"/>
      <c r="E3" s="73" t="s">
        <v>416</v>
      </c>
      <c r="F3" s="73"/>
      <c r="G3" s="73"/>
      <c r="H3" s="73"/>
      <c r="J3" s="67" t="s">
        <v>427</v>
      </c>
      <c r="K3" s="67"/>
    </row>
    <row r="4" spans="2:12" ht="15" thickBot="1" x14ac:dyDescent="0.4">
      <c r="D4" s="6"/>
      <c r="E4" s="7"/>
      <c r="F4" s="7"/>
      <c r="G4" s="7"/>
      <c r="H4" s="7"/>
    </row>
    <row r="5" spans="2:12" s="8" customFormat="1" x14ac:dyDescent="0.35">
      <c r="B5" s="5"/>
      <c r="C5" s="5"/>
      <c r="D5" s="6"/>
      <c r="E5" s="49" t="s">
        <v>417</v>
      </c>
      <c r="F5" s="50"/>
      <c r="G5" s="50"/>
      <c r="H5" s="51"/>
      <c r="J5" s="30" t="s">
        <v>371</v>
      </c>
      <c r="K5" s="9">
        <v>0</v>
      </c>
    </row>
    <row r="6" spans="2:12" x14ac:dyDescent="0.35">
      <c r="E6" s="52" t="s">
        <v>374</v>
      </c>
      <c r="F6" s="53"/>
      <c r="G6" s="53"/>
      <c r="H6" s="10">
        <v>0</v>
      </c>
      <c r="J6" s="31" t="s">
        <v>407</v>
      </c>
      <c r="K6" s="27">
        <f>K5*10%</f>
        <v>0</v>
      </c>
    </row>
    <row r="7" spans="2:12" x14ac:dyDescent="0.35">
      <c r="D7" s="11"/>
      <c r="E7" s="52" t="s">
        <v>375</v>
      </c>
      <c r="F7" s="53"/>
      <c r="G7" s="53"/>
      <c r="H7" s="10">
        <v>0</v>
      </c>
      <c r="J7" s="68" t="s">
        <v>405</v>
      </c>
      <c r="K7" s="69">
        <f>IFERROR(K6/H67,0)</f>
        <v>0</v>
      </c>
    </row>
    <row r="8" spans="2:12" x14ac:dyDescent="0.35">
      <c r="D8" s="11"/>
      <c r="E8" s="52" t="s">
        <v>376</v>
      </c>
      <c r="F8" s="53"/>
      <c r="G8" s="53"/>
      <c r="H8" s="10">
        <v>0</v>
      </c>
      <c r="J8" s="68"/>
      <c r="K8" s="70"/>
    </row>
    <row r="9" spans="2:12" ht="15" thickBot="1" x14ac:dyDescent="0.4">
      <c r="D9" s="11"/>
      <c r="E9" s="54" t="s">
        <v>370</v>
      </c>
      <c r="F9" s="55"/>
      <c r="G9" s="55"/>
      <c r="H9" s="12">
        <f>H6+H7+H8</f>
        <v>0</v>
      </c>
    </row>
    <row r="10" spans="2:12" ht="21.5" thickBot="1" x14ac:dyDescent="0.4">
      <c r="B10" s="34" t="s">
        <v>451</v>
      </c>
      <c r="C10" s="34"/>
      <c r="D10" s="11"/>
      <c r="E10" s="13"/>
      <c r="F10" s="13"/>
      <c r="G10" s="13"/>
      <c r="H10" s="14"/>
    </row>
    <row r="11" spans="2:12" ht="15.5" x14ac:dyDescent="0.35">
      <c r="B11" s="59" t="s">
        <v>410</v>
      </c>
      <c r="C11" s="59"/>
      <c r="E11" s="56" t="s">
        <v>418</v>
      </c>
      <c r="F11" s="57"/>
      <c r="G11" s="57"/>
      <c r="H11" s="58"/>
      <c r="J11" s="71" t="s">
        <v>409</v>
      </c>
      <c r="K11" s="71"/>
    </row>
    <row r="12" spans="2:12" x14ac:dyDescent="0.35">
      <c r="B12" s="15"/>
      <c r="C12" s="15"/>
      <c r="E12" s="46" t="s">
        <v>419</v>
      </c>
      <c r="F12" s="47"/>
      <c r="G12" s="47"/>
      <c r="H12" s="48"/>
    </row>
    <row r="13" spans="2:12" x14ac:dyDescent="0.35">
      <c r="B13" s="60" t="s">
        <v>369</v>
      </c>
      <c r="C13" s="61"/>
      <c r="E13" s="40" t="s">
        <v>437</v>
      </c>
      <c r="F13" s="41"/>
      <c r="G13" s="42"/>
      <c r="H13" s="10">
        <v>0</v>
      </c>
      <c r="J13" s="31" t="s">
        <v>371</v>
      </c>
      <c r="K13" s="9">
        <v>0</v>
      </c>
    </row>
    <row r="14" spans="2:12" x14ac:dyDescent="0.35">
      <c r="B14" s="11"/>
      <c r="C14" s="11"/>
      <c r="E14" s="40" t="s">
        <v>333</v>
      </c>
      <c r="F14" s="41"/>
      <c r="G14" s="42"/>
      <c r="H14" s="10">
        <v>0</v>
      </c>
      <c r="J14" s="31" t="s">
        <v>337</v>
      </c>
      <c r="K14" s="9">
        <v>0</v>
      </c>
      <c r="L14" s="16"/>
    </row>
    <row r="15" spans="2:12" x14ac:dyDescent="0.35">
      <c r="B15" s="32" t="s">
        <v>0</v>
      </c>
      <c r="C15" s="16"/>
      <c r="E15" s="40" t="s">
        <v>377</v>
      </c>
      <c r="F15" s="41"/>
      <c r="G15" s="42"/>
      <c r="H15" s="10">
        <v>0</v>
      </c>
      <c r="J15" s="31" t="s">
        <v>372</v>
      </c>
      <c r="K15" s="17">
        <v>0</v>
      </c>
    </row>
    <row r="16" spans="2:12" x14ac:dyDescent="0.35">
      <c r="B16" s="32" t="s">
        <v>1</v>
      </c>
      <c r="C16" s="16"/>
      <c r="E16" s="40" t="s">
        <v>428</v>
      </c>
      <c r="F16" s="41"/>
      <c r="G16" s="42"/>
      <c r="H16" s="10">
        <v>0</v>
      </c>
      <c r="J16" s="31" t="s">
        <v>336</v>
      </c>
      <c r="K16" s="18">
        <v>0</v>
      </c>
    </row>
    <row r="17" spans="2:13" ht="15.75" customHeight="1" x14ac:dyDescent="0.35">
      <c r="B17" s="32" t="s">
        <v>411</v>
      </c>
      <c r="C17" s="16"/>
      <c r="D17" s="11"/>
      <c r="E17" s="40" t="s">
        <v>378</v>
      </c>
      <c r="F17" s="41"/>
      <c r="G17" s="42"/>
      <c r="H17" s="10">
        <v>0</v>
      </c>
      <c r="J17" s="31" t="s">
        <v>373</v>
      </c>
      <c r="K17" s="28">
        <f>K16*12</f>
        <v>0</v>
      </c>
    </row>
    <row r="18" spans="2:13" ht="15.75" customHeight="1" x14ac:dyDescent="0.35">
      <c r="B18" s="32" t="s">
        <v>2</v>
      </c>
      <c r="C18" s="16"/>
      <c r="E18" s="40" t="s">
        <v>379</v>
      </c>
      <c r="F18" s="41"/>
      <c r="G18" s="42"/>
      <c r="H18" s="10">
        <v>0</v>
      </c>
      <c r="J18" s="31" t="s">
        <v>406</v>
      </c>
      <c r="K18" s="29">
        <f>IFERROR(PMT(K15/12,K17,K13-K14,0,0)*-1,0)</f>
        <v>0</v>
      </c>
    </row>
    <row r="19" spans="2:13" x14ac:dyDescent="0.35">
      <c r="B19" s="11"/>
      <c r="C19" s="11"/>
      <c r="E19" s="40" t="s">
        <v>380</v>
      </c>
      <c r="F19" s="41"/>
      <c r="G19" s="42"/>
      <c r="H19" s="10">
        <v>0</v>
      </c>
    </row>
    <row r="20" spans="2:13" x14ac:dyDescent="0.35">
      <c r="B20" s="37" t="s">
        <v>412</v>
      </c>
      <c r="C20" s="37"/>
      <c r="E20" s="40" t="s">
        <v>429</v>
      </c>
      <c r="F20" s="41"/>
      <c r="G20" s="42"/>
      <c r="H20" s="10">
        <v>0</v>
      </c>
    </row>
    <row r="21" spans="2:13" ht="15.75" customHeight="1" x14ac:dyDescent="0.35">
      <c r="B21" s="38" t="s">
        <v>335</v>
      </c>
      <c r="C21" s="38"/>
      <c r="E21" s="40" t="s">
        <v>438</v>
      </c>
      <c r="F21" s="41"/>
      <c r="G21" s="42"/>
      <c r="H21" s="10">
        <v>0</v>
      </c>
    </row>
    <row r="22" spans="2:13" ht="15.75" customHeight="1" x14ac:dyDescent="0.35">
      <c r="B22" s="11"/>
      <c r="C22" s="11"/>
      <c r="E22" s="43" t="s">
        <v>381</v>
      </c>
      <c r="F22" s="44"/>
      <c r="G22" s="45"/>
      <c r="H22" s="19">
        <f>SUM(H13:H21)</f>
        <v>0</v>
      </c>
    </row>
    <row r="23" spans="2:13" ht="15" customHeight="1" x14ac:dyDescent="0.35">
      <c r="B23" s="37" t="s">
        <v>413</v>
      </c>
      <c r="C23" s="37"/>
      <c r="E23" s="46" t="s">
        <v>420</v>
      </c>
      <c r="F23" s="47"/>
      <c r="G23" s="47"/>
      <c r="H23" s="48"/>
      <c r="J23" s="71" t="s">
        <v>436</v>
      </c>
      <c r="K23" s="71"/>
      <c r="L23" s="71"/>
      <c r="M23" s="71"/>
    </row>
    <row r="24" spans="2:13" ht="15.75" customHeight="1" x14ac:dyDescent="0.35">
      <c r="B24" s="38" t="s">
        <v>335</v>
      </c>
      <c r="C24" s="38"/>
      <c r="E24" s="40" t="s">
        <v>439</v>
      </c>
      <c r="F24" s="41"/>
      <c r="G24" s="42"/>
      <c r="H24" s="10">
        <v>0</v>
      </c>
      <c r="J24" s="7"/>
      <c r="K24" s="7"/>
      <c r="L24" s="7"/>
      <c r="M24" s="7"/>
    </row>
    <row r="25" spans="2:13" x14ac:dyDescent="0.35">
      <c r="B25" s="11"/>
      <c r="C25" s="11"/>
      <c r="E25" s="40" t="s">
        <v>440</v>
      </c>
      <c r="F25" s="41"/>
      <c r="G25" s="42"/>
      <c r="H25" s="10">
        <v>0</v>
      </c>
      <c r="J25" s="30" t="s">
        <v>432</v>
      </c>
      <c r="L25" s="72">
        <f>H67*3</f>
        <v>0</v>
      </c>
      <c r="M25" s="72"/>
    </row>
    <row r="26" spans="2:13" ht="15.75" customHeight="1" x14ac:dyDescent="0.35">
      <c r="B26" s="37" t="s">
        <v>414</v>
      </c>
      <c r="C26" s="37"/>
      <c r="E26" s="43" t="s">
        <v>408</v>
      </c>
      <c r="F26" s="44"/>
      <c r="G26" s="45"/>
      <c r="H26" s="19">
        <f>SUM(H24:H25)</f>
        <v>0</v>
      </c>
      <c r="J26" s="30" t="s">
        <v>433</v>
      </c>
      <c r="L26" s="72">
        <f>H67*6</f>
        <v>0</v>
      </c>
      <c r="M26" s="72"/>
    </row>
    <row r="27" spans="2:13" ht="15.75" customHeight="1" x14ac:dyDescent="0.35">
      <c r="B27" s="33" t="s">
        <v>3</v>
      </c>
      <c r="C27" s="20"/>
      <c r="E27" s="46" t="s">
        <v>421</v>
      </c>
      <c r="F27" s="47"/>
      <c r="G27" s="47"/>
      <c r="H27" s="48"/>
      <c r="J27" s="30" t="s">
        <v>434</v>
      </c>
      <c r="L27" s="72">
        <f>H67*9</f>
        <v>0</v>
      </c>
      <c r="M27" s="72"/>
    </row>
    <row r="28" spans="2:13" x14ac:dyDescent="0.35">
      <c r="B28" s="33" t="s">
        <v>4</v>
      </c>
      <c r="C28" s="20"/>
      <c r="E28" s="40" t="s">
        <v>334</v>
      </c>
      <c r="F28" s="41"/>
      <c r="G28" s="42"/>
      <c r="H28" s="10">
        <v>0</v>
      </c>
      <c r="J28" s="30" t="s">
        <v>435</v>
      </c>
      <c r="L28" s="72">
        <f>H67*12</f>
        <v>0</v>
      </c>
      <c r="M28" s="72"/>
    </row>
    <row r="29" spans="2:13" ht="15.75" customHeight="1" x14ac:dyDescent="0.35">
      <c r="B29" s="11"/>
      <c r="C29" s="11"/>
      <c r="E29" s="40" t="s">
        <v>431</v>
      </c>
      <c r="F29" s="41"/>
      <c r="G29" s="42"/>
      <c r="H29" s="10">
        <v>0</v>
      </c>
    </row>
    <row r="30" spans="2:13" ht="15.75" customHeight="1" x14ac:dyDescent="0.35">
      <c r="B30" s="37" t="s">
        <v>415</v>
      </c>
      <c r="C30" s="37"/>
      <c r="E30" s="40" t="s">
        <v>430</v>
      </c>
      <c r="F30" s="41"/>
      <c r="G30" s="42"/>
      <c r="H30" s="10">
        <v>0</v>
      </c>
    </row>
    <row r="31" spans="2:13" ht="15.75" customHeight="1" x14ac:dyDescent="0.35">
      <c r="B31" s="22"/>
      <c r="C31" s="11"/>
      <c r="E31" s="43" t="s">
        <v>382</v>
      </c>
      <c r="F31" s="44"/>
      <c r="G31" s="45"/>
      <c r="H31" s="21">
        <f>SUM(H28:H30)</f>
        <v>0</v>
      </c>
    </row>
    <row r="32" spans="2:13" x14ac:dyDescent="0.35">
      <c r="B32" s="23" t="s">
        <v>3</v>
      </c>
      <c r="C32" s="11"/>
      <c r="E32" s="46" t="s">
        <v>422</v>
      </c>
      <c r="F32" s="47"/>
      <c r="G32" s="47"/>
      <c r="H32" s="48"/>
    </row>
    <row r="33" spans="2:8" x14ac:dyDescent="0.35">
      <c r="B33" s="39" t="s">
        <v>335</v>
      </c>
      <c r="C33" s="39"/>
      <c r="E33" s="40" t="s">
        <v>383</v>
      </c>
      <c r="F33" s="41"/>
      <c r="G33" s="42"/>
      <c r="H33" s="10">
        <v>0</v>
      </c>
    </row>
    <row r="34" spans="2:8" ht="14.25" customHeight="1" x14ac:dyDescent="0.35">
      <c r="B34" s="23" t="s">
        <v>4</v>
      </c>
      <c r="C34" s="11"/>
      <c r="E34" s="40" t="s">
        <v>384</v>
      </c>
      <c r="F34" s="41"/>
      <c r="G34" s="42"/>
      <c r="H34" s="10">
        <v>0</v>
      </c>
    </row>
    <row r="35" spans="2:8" ht="14.25" customHeight="1" x14ac:dyDescent="0.35">
      <c r="B35" s="39" t="s">
        <v>335</v>
      </c>
      <c r="C35" s="39"/>
      <c r="E35" s="40" t="s">
        <v>441</v>
      </c>
      <c r="F35" s="41"/>
      <c r="G35" s="42"/>
      <c r="H35" s="10">
        <v>0</v>
      </c>
    </row>
    <row r="36" spans="2:8" ht="14.25" customHeight="1" x14ac:dyDescent="0.35">
      <c r="B36" s="36"/>
      <c r="C36" s="36"/>
      <c r="E36" s="40" t="s">
        <v>385</v>
      </c>
      <c r="F36" s="41"/>
      <c r="G36" s="42"/>
      <c r="H36" s="10">
        <v>0</v>
      </c>
    </row>
    <row r="37" spans="2:8" ht="14.25" customHeight="1" x14ac:dyDescent="0.35">
      <c r="B37" s="11"/>
      <c r="C37" s="11"/>
      <c r="E37" s="40" t="s">
        <v>386</v>
      </c>
      <c r="F37" s="41"/>
      <c r="G37" s="42"/>
      <c r="H37" s="10">
        <v>0</v>
      </c>
    </row>
    <row r="38" spans="2:8" ht="14.25" customHeight="1" x14ac:dyDescent="0.35">
      <c r="E38" s="43" t="s">
        <v>387</v>
      </c>
      <c r="F38" s="44"/>
      <c r="G38" s="45"/>
      <c r="H38" s="21">
        <f>SUM(H33:H37)</f>
        <v>0</v>
      </c>
    </row>
    <row r="39" spans="2:8" x14ac:dyDescent="0.35">
      <c r="E39" s="46" t="s">
        <v>442</v>
      </c>
      <c r="F39" s="47"/>
      <c r="G39" s="47"/>
      <c r="H39" s="48"/>
    </row>
    <row r="40" spans="2:8" ht="14.25" customHeight="1" x14ac:dyDescent="0.35">
      <c r="E40" s="40" t="s">
        <v>388</v>
      </c>
      <c r="F40" s="41"/>
      <c r="G40" s="42"/>
      <c r="H40" s="10">
        <v>0</v>
      </c>
    </row>
    <row r="41" spans="2:8" ht="14.25" customHeight="1" x14ac:dyDescent="0.35">
      <c r="E41" s="40" t="s">
        <v>443</v>
      </c>
      <c r="F41" s="41"/>
      <c r="G41" s="42"/>
      <c r="H41" s="10">
        <v>0</v>
      </c>
    </row>
    <row r="42" spans="2:8" x14ac:dyDescent="0.35">
      <c r="E42" s="40" t="s">
        <v>389</v>
      </c>
      <c r="F42" s="41"/>
      <c r="G42" s="42"/>
      <c r="H42" s="10">
        <v>0</v>
      </c>
    </row>
    <row r="43" spans="2:8" ht="14.25" customHeight="1" x14ac:dyDescent="0.35">
      <c r="E43" s="40" t="s">
        <v>423</v>
      </c>
      <c r="F43" s="41"/>
      <c r="G43" s="42"/>
      <c r="H43" s="10">
        <v>0</v>
      </c>
    </row>
    <row r="44" spans="2:8" ht="14.25" customHeight="1" x14ac:dyDescent="0.35">
      <c r="E44" s="40" t="s">
        <v>390</v>
      </c>
      <c r="F44" s="41"/>
      <c r="G44" s="42"/>
      <c r="H44" s="10">
        <v>0</v>
      </c>
    </row>
    <row r="45" spans="2:8" x14ac:dyDescent="0.35">
      <c r="E45" s="40" t="s">
        <v>391</v>
      </c>
      <c r="F45" s="41"/>
      <c r="G45" s="42"/>
      <c r="H45" s="10">
        <v>0</v>
      </c>
    </row>
    <row r="46" spans="2:8" x14ac:dyDescent="0.35">
      <c r="E46" s="40" t="s">
        <v>392</v>
      </c>
      <c r="F46" s="41"/>
      <c r="G46" s="42"/>
      <c r="H46" s="10">
        <v>0</v>
      </c>
    </row>
    <row r="47" spans="2:8" x14ac:dyDescent="0.35">
      <c r="E47" s="40" t="s">
        <v>393</v>
      </c>
      <c r="F47" s="41"/>
      <c r="G47" s="42"/>
      <c r="H47" s="10">
        <v>0</v>
      </c>
    </row>
    <row r="48" spans="2:8" ht="15.75" customHeight="1" x14ac:dyDescent="0.35">
      <c r="E48" s="40" t="s">
        <v>394</v>
      </c>
      <c r="F48" s="41"/>
      <c r="G48" s="42"/>
      <c r="H48" s="10">
        <v>0</v>
      </c>
    </row>
    <row r="49" spans="5:8" ht="15" customHeight="1" x14ac:dyDescent="0.35">
      <c r="E49" s="40" t="s">
        <v>395</v>
      </c>
      <c r="F49" s="41"/>
      <c r="G49" s="42"/>
      <c r="H49" s="10">
        <v>0</v>
      </c>
    </row>
    <row r="50" spans="5:8" ht="15" customHeight="1" x14ac:dyDescent="0.35">
      <c r="E50" s="40" t="s">
        <v>396</v>
      </c>
      <c r="F50" s="41"/>
      <c r="G50" s="42"/>
      <c r="H50" s="10">
        <v>0</v>
      </c>
    </row>
    <row r="51" spans="5:8" x14ac:dyDescent="0.35">
      <c r="E51" s="43" t="s">
        <v>444</v>
      </c>
      <c r="F51" s="44"/>
      <c r="G51" s="45"/>
      <c r="H51" s="24">
        <f>SUM(H40:H50)</f>
        <v>0</v>
      </c>
    </row>
    <row r="52" spans="5:8" x14ac:dyDescent="0.35">
      <c r="E52" s="46" t="s">
        <v>424</v>
      </c>
      <c r="F52" s="47"/>
      <c r="G52" s="47"/>
      <c r="H52" s="48"/>
    </row>
    <row r="53" spans="5:8" x14ac:dyDescent="0.35">
      <c r="E53" s="74" t="s">
        <v>397</v>
      </c>
      <c r="F53" s="75"/>
      <c r="G53" s="76"/>
      <c r="H53" s="10">
        <v>0</v>
      </c>
    </row>
    <row r="54" spans="5:8" x14ac:dyDescent="0.35">
      <c r="E54" s="74" t="s">
        <v>398</v>
      </c>
      <c r="F54" s="75"/>
      <c r="G54" s="76"/>
      <c r="H54" s="10">
        <v>0</v>
      </c>
    </row>
    <row r="55" spans="5:8" x14ac:dyDescent="0.35">
      <c r="E55" s="74" t="s">
        <v>445</v>
      </c>
      <c r="F55" s="75"/>
      <c r="G55" s="76"/>
      <c r="H55" s="10">
        <v>0</v>
      </c>
    </row>
    <row r="56" spans="5:8" x14ac:dyDescent="0.35">
      <c r="E56" s="74" t="s">
        <v>447</v>
      </c>
      <c r="F56" s="75"/>
      <c r="G56" s="76"/>
      <c r="H56" s="10">
        <v>0</v>
      </c>
    </row>
    <row r="57" spans="5:8" x14ac:dyDescent="0.35">
      <c r="E57" s="43" t="s">
        <v>399</v>
      </c>
      <c r="F57" s="44"/>
      <c r="G57" s="45"/>
      <c r="H57" s="24">
        <f>SUM(H53:H56)</f>
        <v>0</v>
      </c>
    </row>
    <row r="58" spans="5:8" x14ac:dyDescent="0.35">
      <c r="E58" s="46" t="s">
        <v>448</v>
      </c>
      <c r="F58" s="47"/>
      <c r="G58" s="47"/>
      <c r="H58" s="48"/>
    </row>
    <row r="59" spans="5:8" x14ac:dyDescent="0.35">
      <c r="E59" s="40" t="s">
        <v>400</v>
      </c>
      <c r="F59" s="41"/>
      <c r="G59" s="42"/>
      <c r="H59" s="10">
        <v>0</v>
      </c>
    </row>
    <row r="60" spans="5:8" x14ac:dyDescent="0.35">
      <c r="E60" s="40" t="s">
        <v>401</v>
      </c>
      <c r="F60" s="41"/>
      <c r="G60" s="42"/>
      <c r="H60" s="10">
        <v>0</v>
      </c>
    </row>
    <row r="61" spans="5:8" ht="14.25" customHeight="1" x14ac:dyDescent="0.35">
      <c r="E61" s="40" t="s">
        <v>402</v>
      </c>
      <c r="F61" s="41"/>
      <c r="G61" s="42"/>
      <c r="H61" s="10">
        <v>0</v>
      </c>
    </row>
    <row r="62" spans="5:8" x14ac:dyDescent="0.35">
      <c r="E62" s="40" t="s">
        <v>403</v>
      </c>
      <c r="F62" s="41"/>
      <c r="G62" s="42"/>
      <c r="H62" s="10">
        <v>0</v>
      </c>
    </row>
    <row r="63" spans="5:8" x14ac:dyDescent="0.35">
      <c r="E63" s="40" t="s">
        <v>404</v>
      </c>
      <c r="F63" s="41"/>
      <c r="G63" s="42"/>
      <c r="H63" s="10">
        <v>0</v>
      </c>
    </row>
    <row r="64" spans="5:8" x14ac:dyDescent="0.35">
      <c r="E64" s="62" t="s">
        <v>446</v>
      </c>
      <c r="F64" s="63"/>
      <c r="G64" s="64"/>
      <c r="H64" s="25">
        <f>SUM(H59:H63)</f>
        <v>0</v>
      </c>
    </row>
    <row r="65" spans="5:8" ht="15" thickBot="1" x14ac:dyDescent="0.4">
      <c r="E65" s="65" t="s">
        <v>425</v>
      </c>
      <c r="F65" s="66"/>
      <c r="G65" s="66"/>
      <c r="H65" s="26">
        <f>H22+H26+H31+H38+H51+H57+H64</f>
        <v>0</v>
      </c>
    </row>
    <row r="66" spans="5:8" x14ac:dyDescent="0.35"/>
    <row r="67" spans="5:8" x14ac:dyDescent="0.35">
      <c r="E67" s="77" t="s">
        <v>426</v>
      </c>
      <c r="F67" s="77"/>
      <c r="G67" s="77"/>
      <c r="H67" s="78">
        <f>H9-H65</f>
        <v>0</v>
      </c>
    </row>
    <row r="68" spans="5:8" x14ac:dyDescent="0.35"/>
  </sheetData>
  <mergeCells count="85">
    <mergeCell ref="E3:H3"/>
    <mergeCell ref="E61:G61"/>
    <mergeCell ref="E58:H58"/>
    <mergeCell ref="E53:G53"/>
    <mergeCell ref="E55:G55"/>
    <mergeCell ref="E56:G56"/>
    <mergeCell ref="E52:H52"/>
    <mergeCell ref="E54:G54"/>
    <mergeCell ref="E47:G47"/>
    <mergeCell ref="E49:G49"/>
    <mergeCell ref="E50:G50"/>
    <mergeCell ref="E51:G51"/>
    <mergeCell ref="E43:G43"/>
    <mergeCell ref="E44:G44"/>
    <mergeCell ref="E45:G45"/>
    <mergeCell ref="E46:G46"/>
    <mergeCell ref="L26:M26"/>
    <mergeCell ref="L27:M27"/>
    <mergeCell ref="L28:M28"/>
    <mergeCell ref="E32:H32"/>
    <mergeCell ref="E35:G35"/>
    <mergeCell ref="E29:G29"/>
    <mergeCell ref="E31:G31"/>
    <mergeCell ref="E30:G30"/>
    <mergeCell ref="E28:G28"/>
    <mergeCell ref="E27:H27"/>
    <mergeCell ref="J3:K3"/>
    <mergeCell ref="J7:J8"/>
    <mergeCell ref="K7:K8"/>
    <mergeCell ref="J23:M23"/>
    <mergeCell ref="L25:M25"/>
    <mergeCell ref="J11:K11"/>
    <mergeCell ref="E67:G67"/>
    <mergeCell ref="E48:G48"/>
    <mergeCell ref="E57:G57"/>
    <mergeCell ref="E59:G59"/>
    <mergeCell ref="E60:G60"/>
    <mergeCell ref="E62:G62"/>
    <mergeCell ref="E63:G63"/>
    <mergeCell ref="E64:G64"/>
    <mergeCell ref="E65:G65"/>
    <mergeCell ref="E41:G41"/>
    <mergeCell ref="E33:G33"/>
    <mergeCell ref="E34:G34"/>
    <mergeCell ref="E36:G36"/>
    <mergeCell ref="E42:G42"/>
    <mergeCell ref="E39:H39"/>
    <mergeCell ref="E37:G37"/>
    <mergeCell ref="E38:G38"/>
    <mergeCell ref="E40:G40"/>
    <mergeCell ref="B21:C21"/>
    <mergeCell ref="E12:H12"/>
    <mergeCell ref="E8:G8"/>
    <mergeCell ref="E9:G9"/>
    <mergeCell ref="E11:H11"/>
    <mergeCell ref="E13:G13"/>
    <mergeCell ref="E14:G14"/>
    <mergeCell ref="E15:G15"/>
    <mergeCell ref="B11:C11"/>
    <mergeCell ref="B13:C13"/>
    <mergeCell ref="B20:C20"/>
    <mergeCell ref="E18:G18"/>
    <mergeCell ref="E19:G19"/>
    <mergeCell ref="B10:C10"/>
    <mergeCell ref="E24:G24"/>
    <mergeCell ref="E25:G25"/>
    <mergeCell ref="E23:H23"/>
    <mergeCell ref="E5:H5"/>
    <mergeCell ref="E6:G6"/>
    <mergeCell ref="E7:G7"/>
    <mergeCell ref="E2:H2"/>
    <mergeCell ref="J2:K2"/>
    <mergeCell ref="B36:C36"/>
    <mergeCell ref="B23:C23"/>
    <mergeCell ref="B26:C26"/>
    <mergeCell ref="B30:C30"/>
    <mergeCell ref="B24:C24"/>
    <mergeCell ref="B33:C33"/>
    <mergeCell ref="B35:C35"/>
    <mergeCell ref="E20:G20"/>
    <mergeCell ref="E22:G22"/>
    <mergeCell ref="E16:G16"/>
    <mergeCell ref="E17:G17"/>
    <mergeCell ref="E26:G26"/>
    <mergeCell ref="E21:G21"/>
  </mergeCells>
  <conditionalFormatting sqref="H67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9" r:id="rId4" name="Check Box 7">
              <controlPr defaultSize="0" autoFill="0" autoLine="0" autoPict="0">
                <anchor moveWithCells="1">
                  <from>
                    <xdr:col>2</xdr:col>
                    <xdr:colOff>184150</xdr:colOff>
                    <xdr:row>13</xdr:row>
                    <xdr:rowOff>95250</xdr:rowOff>
                  </from>
                  <to>
                    <xdr:col>2</xdr:col>
                    <xdr:colOff>488950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5" name="Check Box 8">
              <controlPr defaultSize="0" autoFill="0" autoLine="0" autoPict="0">
                <anchor moveWithCells="1">
                  <from>
                    <xdr:col>2</xdr:col>
                    <xdr:colOff>184150</xdr:colOff>
                    <xdr:row>14</xdr:row>
                    <xdr:rowOff>95250</xdr:rowOff>
                  </from>
                  <to>
                    <xdr:col>2</xdr:col>
                    <xdr:colOff>488950</xdr:colOff>
                    <xdr:row>16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6" name="Check Box 9">
              <controlPr defaultSize="0" autoFill="0" autoLine="0" autoPict="0">
                <anchor moveWithCells="1">
                  <from>
                    <xdr:col>2</xdr:col>
                    <xdr:colOff>184150</xdr:colOff>
                    <xdr:row>16</xdr:row>
                    <xdr:rowOff>114300</xdr:rowOff>
                  </from>
                  <to>
                    <xdr:col>2</xdr:col>
                    <xdr:colOff>488950</xdr:colOff>
                    <xdr:row>18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7" name="Check Box 10">
              <controlPr defaultSize="0" autoFill="0" autoLine="0" autoPict="0">
                <anchor moveWithCells="1">
                  <from>
                    <xdr:col>2</xdr:col>
                    <xdr:colOff>184150</xdr:colOff>
                    <xdr:row>15</xdr:row>
                    <xdr:rowOff>107950</xdr:rowOff>
                  </from>
                  <to>
                    <xdr:col>2</xdr:col>
                    <xdr:colOff>488950</xdr:colOff>
                    <xdr:row>17</xdr:row>
                    <xdr:rowOff>88900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Sheet4!$A$1:$A$53</xm:f>
          </x14:formula1>
          <xm:sqref>B21:C21 L14</xm:sqref>
        </x14:dataValidation>
        <x14:dataValidation type="list" allowBlank="1" showInputMessage="1" showErrorMessage="1">
          <x14:formula1>
            <xm:f>Sheet4!$B$1:$B$287</xm:f>
          </x14:formula1>
          <xm:sqref>B24:C24</xm:sqref>
        </x14:dataValidation>
        <x14:dataValidation type="list" allowBlank="1" showInputMessage="1" showErrorMessage="1">
          <x14:formula1>
            <xm:f>Sheet4!$C$1:$C$123</xm:f>
          </x14:formula1>
          <xm:sqref>C27:C28</xm:sqref>
        </x14:dataValidation>
        <x14:dataValidation type="list" allowBlank="1" showInputMessage="1" showErrorMessage="1">
          <x14:formula1>
            <xm:f>Sheet4!$D$1:$D$43</xm:f>
          </x14:formula1>
          <xm:sqref>B33:C33 B35:C35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7"/>
  <sheetViews>
    <sheetView workbookViewId="0">
      <selection activeCell="E3" sqref="E3:E22"/>
    </sheetView>
  </sheetViews>
  <sheetFormatPr defaultColWidth="9.1796875" defaultRowHeight="14.5" x14ac:dyDescent="0.35"/>
  <cols>
    <col min="1" max="1" width="18.26953125" bestFit="1" customWidth="1"/>
    <col min="2" max="2" width="34" bestFit="1" customWidth="1"/>
    <col min="3" max="4" width="18.26953125" bestFit="1" customWidth="1"/>
    <col min="5" max="5" width="66.26953125" customWidth="1"/>
  </cols>
  <sheetData>
    <row r="1" spans="1:5" s="4" customFormat="1" x14ac:dyDescent="0.35">
      <c r="A1" s="4" t="s">
        <v>335</v>
      </c>
      <c r="B1" s="4" t="s">
        <v>335</v>
      </c>
      <c r="C1" s="4" t="s">
        <v>335</v>
      </c>
      <c r="D1" s="4" t="s">
        <v>335</v>
      </c>
      <c r="E1" s="4" t="s">
        <v>335</v>
      </c>
    </row>
    <row r="2" spans="1:5" x14ac:dyDescent="0.35">
      <c r="A2" s="1" t="s">
        <v>9</v>
      </c>
      <c r="B2" t="s">
        <v>68</v>
      </c>
      <c r="C2">
        <v>1900</v>
      </c>
      <c r="D2" s="2">
        <v>0</v>
      </c>
      <c r="E2" s="4" t="s">
        <v>338</v>
      </c>
    </row>
    <row r="3" spans="1:5" x14ac:dyDescent="0.35">
      <c r="A3" s="1" t="s">
        <v>14</v>
      </c>
      <c r="B3" t="s">
        <v>69</v>
      </c>
      <c r="C3">
        <f>C2+1</f>
        <v>1901</v>
      </c>
      <c r="D3" s="3">
        <f>D2+50000</f>
        <v>50000</v>
      </c>
      <c r="E3" s="4" t="s">
        <v>339</v>
      </c>
    </row>
    <row r="4" spans="1:5" x14ac:dyDescent="0.35">
      <c r="A4" s="1" t="s">
        <v>19</v>
      </c>
      <c r="B4" t="s">
        <v>70</v>
      </c>
      <c r="C4">
        <f t="shared" ref="C4:C67" si="0">C3+1</f>
        <v>1902</v>
      </c>
      <c r="D4" s="3">
        <f t="shared" ref="D4:D42" si="1">D3+50000</f>
        <v>100000</v>
      </c>
      <c r="E4" s="4" t="s">
        <v>340</v>
      </c>
    </row>
    <row r="5" spans="1:5" x14ac:dyDescent="0.35">
      <c r="A5" s="1" t="s">
        <v>24</v>
      </c>
      <c r="B5" t="s">
        <v>71</v>
      </c>
      <c r="C5">
        <f t="shared" si="0"/>
        <v>1903</v>
      </c>
      <c r="D5" s="3">
        <f t="shared" si="1"/>
        <v>150000</v>
      </c>
      <c r="E5" s="4" t="s">
        <v>341</v>
      </c>
    </row>
    <row r="6" spans="1:5" x14ac:dyDescent="0.35">
      <c r="A6" s="1" t="s">
        <v>29</v>
      </c>
      <c r="B6" t="s">
        <v>72</v>
      </c>
      <c r="C6">
        <f t="shared" si="0"/>
        <v>1904</v>
      </c>
      <c r="D6" s="3">
        <f t="shared" si="1"/>
        <v>200000</v>
      </c>
      <c r="E6" s="4" t="s">
        <v>342</v>
      </c>
    </row>
    <row r="7" spans="1:5" x14ac:dyDescent="0.35">
      <c r="A7" s="1" t="s">
        <v>34</v>
      </c>
      <c r="B7" t="s">
        <v>73</v>
      </c>
      <c r="C7">
        <f t="shared" si="0"/>
        <v>1905</v>
      </c>
      <c r="D7" s="3">
        <f t="shared" si="1"/>
        <v>250000</v>
      </c>
      <c r="E7" s="4" t="s">
        <v>343</v>
      </c>
    </row>
    <row r="8" spans="1:5" x14ac:dyDescent="0.35">
      <c r="A8" s="1" t="s">
        <v>39</v>
      </c>
      <c r="B8" t="s">
        <v>74</v>
      </c>
      <c r="C8">
        <f t="shared" si="0"/>
        <v>1906</v>
      </c>
      <c r="D8" s="3">
        <f t="shared" si="1"/>
        <v>300000</v>
      </c>
      <c r="E8" s="4" t="s">
        <v>344</v>
      </c>
    </row>
    <row r="9" spans="1:5" x14ac:dyDescent="0.35">
      <c r="A9" s="1" t="s">
        <v>44</v>
      </c>
      <c r="B9" t="s">
        <v>75</v>
      </c>
      <c r="C9">
        <f t="shared" si="0"/>
        <v>1907</v>
      </c>
      <c r="D9" s="3">
        <f t="shared" si="1"/>
        <v>350000</v>
      </c>
      <c r="E9" s="4" t="s">
        <v>345</v>
      </c>
    </row>
    <row r="10" spans="1:5" x14ac:dyDescent="0.35">
      <c r="A10" s="1" t="s">
        <v>49</v>
      </c>
      <c r="B10" t="s">
        <v>76</v>
      </c>
      <c r="C10">
        <f t="shared" si="0"/>
        <v>1908</v>
      </c>
      <c r="D10" s="3">
        <f t="shared" si="1"/>
        <v>400000</v>
      </c>
      <c r="E10" s="4" t="s">
        <v>346</v>
      </c>
    </row>
    <row r="11" spans="1:5" x14ac:dyDescent="0.35">
      <c r="A11" s="1" t="s">
        <v>54</v>
      </c>
      <c r="B11" t="s">
        <v>77</v>
      </c>
      <c r="C11">
        <f t="shared" si="0"/>
        <v>1909</v>
      </c>
      <c r="D11" s="3">
        <f t="shared" si="1"/>
        <v>450000</v>
      </c>
      <c r="E11" s="4" t="s">
        <v>347</v>
      </c>
    </row>
    <row r="12" spans="1:5" x14ac:dyDescent="0.35">
      <c r="A12" s="1" t="s">
        <v>5</v>
      </c>
      <c r="B12" t="s">
        <v>78</v>
      </c>
      <c r="C12">
        <f t="shared" si="0"/>
        <v>1910</v>
      </c>
      <c r="D12" s="3">
        <f t="shared" si="1"/>
        <v>500000</v>
      </c>
      <c r="E12" s="4" t="s">
        <v>348</v>
      </c>
    </row>
    <row r="13" spans="1:5" x14ac:dyDescent="0.35">
      <c r="A13" s="1" t="s">
        <v>10</v>
      </c>
      <c r="B13" t="s">
        <v>79</v>
      </c>
      <c r="C13">
        <f t="shared" si="0"/>
        <v>1911</v>
      </c>
      <c r="D13" s="3">
        <f t="shared" si="1"/>
        <v>550000</v>
      </c>
      <c r="E13" s="4" t="s">
        <v>349</v>
      </c>
    </row>
    <row r="14" spans="1:5" x14ac:dyDescent="0.35">
      <c r="A14" s="1" t="s">
        <v>15</v>
      </c>
      <c r="B14" t="s">
        <v>80</v>
      </c>
      <c r="C14">
        <f t="shared" si="0"/>
        <v>1912</v>
      </c>
      <c r="D14" s="3">
        <f t="shared" si="1"/>
        <v>600000</v>
      </c>
      <c r="E14" s="4" t="s">
        <v>350</v>
      </c>
    </row>
    <row r="15" spans="1:5" x14ac:dyDescent="0.35">
      <c r="A15" s="1" t="s">
        <v>20</v>
      </c>
      <c r="B15" t="s">
        <v>81</v>
      </c>
      <c r="C15">
        <f t="shared" si="0"/>
        <v>1913</v>
      </c>
      <c r="D15" s="3">
        <f t="shared" si="1"/>
        <v>650000</v>
      </c>
      <c r="E15" s="4" t="s">
        <v>351</v>
      </c>
    </row>
    <row r="16" spans="1:5" x14ac:dyDescent="0.35">
      <c r="A16" s="1" t="s">
        <v>25</v>
      </c>
      <c r="B16" t="s">
        <v>82</v>
      </c>
      <c r="C16">
        <f t="shared" si="0"/>
        <v>1914</v>
      </c>
      <c r="D16" s="3">
        <f t="shared" si="1"/>
        <v>700000</v>
      </c>
      <c r="E16" s="4" t="s">
        <v>352</v>
      </c>
    </row>
    <row r="17" spans="1:5" x14ac:dyDescent="0.35">
      <c r="A17" s="1" t="s">
        <v>30</v>
      </c>
      <c r="B17" t="s">
        <v>83</v>
      </c>
      <c r="C17">
        <f t="shared" si="0"/>
        <v>1915</v>
      </c>
      <c r="D17" s="3">
        <f t="shared" si="1"/>
        <v>750000</v>
      </c>
      <c r="E17" s="4" t="s">
        <v>353</v>
      </c>
    </row>
    <row r="18" spans="1:5" x14ac:dyDescent="0.35">
      <c r="A18" s="1" t="s">
        <v>35</v>
      </c>
      <c r="B18" t="s">
        <v>84</v>
      </c>
      <c r="C18">
        <f t="shared" si="0"/>
        <v>1916</v>
      </c>
      <c r="D18" s="3">
        <f t="shared" si="1"/>
        <v>800000</v>
      </c>
      <c r="E18" s="4" t="s">
        <v>354</v>
      </c>
    </row>
    <row r="19" spans="1:5" x14ac:dyDescent="0.35">
      <c r="A19" s="1" t="s">
        <v>40</v>
      </c>
      <c r="B19" t="s">
        <v>85</v>
      </c>
      <c r="C19">
        <f t="shared" si="0"/>
        <v>1917</v>
      </c>
      <c r="D19" s="3">
        <f t="shared" si="1"/>
        <v>850000</v>
      </c>
      <c r="E19" s="4" t="s">
        <v>355</v>
      </c>
    </row>
    <row r="20" spans="1:5" x14ac:dyDescent="0.35">
      <c r="A20" s="1" t="s">
        <v>45</v>
      </c>
      <c r="B20" t="s">
        <v>86</v>
      </c>
      <c r="C20">
        <f t="shared" si="0"/>
        <v>1918</v>
      </c>
      <c r="D20" s="3">
        <f t="shared" si="1"/>
        <v>900000</v>
      </c>
      <c r="E20" s="4" t="s">
        <v>356</v>
      </c>
    </row>
    <row r="21" spans="1:5" x14ac:dyDescent="0.35">
      <c r="A21" s="1" t="s">
        <v>50</v>
      </c>
      <c r="B21" t="s">
        <v>87</v>
      </c>
      <c r="C21">
        <f t="shared" si="0"/>
        <v>1919</v>
      </c>
      <c r="D21" s="3">
        <f t="shared" si="1"/>
        <v>950000</v>
      </c>
      <c r="E21" s="4" t="s">
        <v>357</v>
      </c>
    </row>
    <row r="22" spans="1:5" x14ac:dyDescent="0.35">
      <c r="A22" s="1" t="s">
        <v>55</v>
      </c>
      <c r="B22" t="s">
        <v>88</v>
      </c>
      <c r="C22">
        <f t="shared" si="0"/>
        <v>1920</v>
      </c>
      <c r="D22" s="3">
        <f t="shared" si="1"/>
        <v>1000000</v>
      </c>
      <c r="E22" s="4" t="s">
        <v>358</v>
      </c>
    </row>
    <row r="23" spans="1:5" x14ac:dyDescent="0.35">
      <c r="A23" s="1" t="s">
        <v>6</v>
      </c>
      <c r="B23" t="s">
        <v>89</v>
      </c>
      <c r="C23">
        <f t="shared" si="0"/>
        <v>1921</v>
      </c>
      <c r="D23" s="3">
        <f t="shared" si="1"/>
        <v>1050000</v>
      </c>
      <c r="E23" s="4" t="s">
        <v>359</v>
      </c>
    </row>
    <row r="24" spans="1:5" x14ac:dyDescent="0.35">
      <c r="A24" s="1" t="s">
        <v>11</v>
      </c>
      <c r="B24" t="s">
        <v>90</v>
      </c>
      <c r="C24">
        <f t="shared" si="0"/>
        <v>1922</v>
      </c>
      <c r="D24" s="3">
        <f t="shared" si="1"/>
        <v>1100000</v>
      </c>
      <c r="E24" s="4" t="s">
        <v>360</v>
      </c>
    </row>
    <row r="25" spans="1:5" x14ac:dyDescent="0.35">
      <c r="A25" s="1" t="s">
        <v>16</v>
      </c>
      <c r="B25" t="s">
        <v>91</v>
      </c>
      <c r="C25">
        <f t="shared" si="0"/>
        <v>1923</v>
      </c>
      <c r="D25" s="3">
        <f t="shared" si="1"/>
        <v>1150000</v>
      </c>
      <c r="E25" s="4" t="s">
        <v>361</v>
      </c>
    </row>
    <row r="26" spans="1:5" x14ac:dyDescent="0.35">
      <c r="A26" s="1" t="s">
        <v>21</v>
      </c>
      <c r="B26" t="s">
        <v>92</v>
      </c>
      <c r="C26">
        <f t="shared" si="0"/>
        <v>1924</v>
      </c>
      <c r="D26" s="3">
        <f t="shared" si="1"/>
        <v>1200000</v>
      </c>
      <c r="E26" s="4" t="s">
        <v>362</v>
      </c>
    </row>
    <row r="27" spans="1:5" x14ac:dyDescent="0.35">
      <c r="A27" s="1" t="s">
        <v>26</v>
      </c>
      <c r="B27" t="s">
        <v>93</v>
      </c>
      <c r="C27">
        <f t="shared" si="0"/>
        <v>1925</v>
      </c>
      <c r="D27" s="3">
        <f t="shared" si="1"/>
        <v>1250000</v>
      </c>
      <c r="E27" s="4" t="s">
        <v>363</v>
      </c>
    </row>
    <row r="28" spans="1:5" x14ac:dyDescent="0.35">
      <c r="A28" s="1" t="s">
        <v>31</v>
      </c>
      <c r="B28" t="s">
        <v>94</v>
      </c>
      <c r="C28">
        <f t="shared" si="0"/>
        <v>1926</v>
      </c>
      <c r="D28" s="3">
        <f t="shared" si="1"/>
        <v>1300000</v>
      </c>
      <c r="E28" s="4" t="s">
        <v>364</v>
      </c>
    </row>
    <row r="29" spans="1:5" x14ac:dyDescent="0.35">
      <c r="A29" s="1" t="s">
        <v>36</v>
      </c>
      <c r="B29" t="s">
        <v>95</v>
      </c>
      <c r="C29">
        <f t="shared" si="0"/>
        <v>1927</v>
      </c>
      <c r="D29" s="3">
        <f t="shared" si="1"/>
        <v>1350000</v>
      </c>
      <c r="E29" s="4" t="s">
        <v>365</v>
      </c>
    </row>
    <row r="30" spans="1:5" x14ac:dyDescent="0.35">
      <c r="A30" s="1" t="s">
        <v>41</v>
      </c>
      <c r="B30" t="s">
        <v>96</v>
      </c>
      <c r="C30">
        <f t="shared" si="0"/>
        <v>1928</v>
      </c>
      <c r="D30" s="3">
        <f t="shared" si="1"/>
        <v>1400000</v>
      </c>
      <c r="E30" s="4" t="s">
        <v>366</v>
      </c>
    </row>
    <row r="31" spans="1:5" x14ac:dyDescent="0.35">
      <c r="A31" s="1" t="s">
        <v>46</v>
      </c>
      <c r="B31" t="s">
        <v>97</v>
      </c>
      <c r="C31">
        <f t="shared" si="0"/>
        <v>1929</v>
      </c>
      <c r="D31" s="3">
        <f t="shared" si="1"/>
        <v>1450000</v>
      </c>
      <c r="E31" s="4" t="s">
        <v>367</v>
      </c>
    </row>
    <row r="32" spans="1:5" x14ac:dyDescent="0.35">
      <c r="A32" s="1" t="s">
        <v>51</v>
      </c>
      <c r="B32" t="s">
        <v>98</v>
      </c>
      <c r="C32">
        <f t="shared" si="0"/>
        <v>1930</v>
      </c>
      <c r="D32" s="3">
        <f t="shared" si="1"/>
        <v>1500000</v>
      </c>
      <c r="E32" s="4" t="s">
        <v>368</v>
      </c>
    </row>
    <row r="33" spans="1:5" x14ac:dyDescent="0.35">
      <c r="A33" s="1" t="s">
        <v>7</v>
      </c>
      <c r="B33" t="s">
        <v>94</v>
      </c>
      <c r="C33">
        <f t="shared" si="0"/>
        <v>1931</v>
      </c>
      <c r="D33" s="3">
        <f t="shared" si="1"/>
        <v>1550000</v>
      </c>
      <c r="E33" s="4" t="s">
        <v>60</v>
      </c>
    </row>
    <row r="34" spans="1:5" x14ac:dyDescent="0.35">
      <c r="A34" s="1" t="s">
        <v>12</v>
      </c>
      <c r="B34" t="s">
        <v>97</v>
      </c>
      <c r="C34">
        <f t="shared" si="0"/>
        <v>1932</v>
      </c>
      <c r="D34" s="3">
        <f t="shared" si="1"/>
        <v>1600000</v>
      </c>
      <c r="E34" s="4"/>
    </row>
    <row r="35" spans="1:5" x14ac:dyDescent="0.35">
      <c r="A35" s="1" t="s">
        <v>17</v>
      </c>
      <c r="B35" t="s">
        <v>95</v>
      </c>
      <c r="C35">
        <f t="shared" si="0"/>
        <v>1933</v>
      </c>
      <c r="D35" s="3">
        <f t="shared" si="1"/>
        <v>1650000</v>
      </c>
      <c r="E35" s="4"/>
    </row>
    <row r="36" spans="1:5" x14ac:dyDescent="0.35">
      <c r="A36" s="1" t="s">
        <v>22</v>
      </c>
      <c r="B36" t="s">
        <v>82</v>
      </c>
      <c r="C36">
        <f t="shared" si="0"/>
        <v>1934</v>
      </c>
      <c r="D36" s="3">
        <f t="shared" si="1"/>
        <v>1700000</v>
      </c>
      <c r="E36" s="4"/>
    </row>
    <row r="37" spans="1:5" x14ac:dyDescent="0.35">
      <c r="A37" s="1" t="s">
        <v>27</v>
      </c>
      <c r="B37" t="s">
        <v>81</v>
      </c>
      <c r="C37">
        <f t="shared" si="0"/>
        <v>1935</v>
      </c>
      <c r="D37" s="3">
        <f t="shared" si="1"/>
        <v>1750000</v>
      </c>
      <c r="E37" s="4"/>
    </row>
    <row r="38" spans="1:5" x14ac:dyDescent="0.35">
      <c r="A38" s="1" t="s">
        <v>32</v>
      </c>
      <c r="B38" t="s">
        <v>99</v>
      </c>
      <c r="C38">
        <f t="shared" si="0"/>
        <v>1936</v>
      </c>
      <c r="D38" s="3">
        <f t="shared" si="1"/>
        <v>1800000</v>
      </c>
      <c r="E38" s="4"/>
    </row>
    <row r="39" spans="1:5" x14ac:dyDescent="0.35">
      <c r="A39" s="1" t="s">
        <v>37</v>
      </c>
      <c r="B39" t="s">
        <v>100</v>
      </c>
      <c r="C39">
        <f t="shared" si="0"/>
        <v>1937</v>
      </c>
      <c r="D39" s="3">
        <f t="shared" si="1"/>
        <v>1850000</v>
      </c>
      <c r="E39" s="4"/>
    </row>
    <row r="40" spans="1:5" x14ac:dyDescent="0.35">
      <c r="A40" s="1" t="s">
        <v>42</v>
      </c>
      <c r="B40" t="s">
        <v>101</v>
      </c>
      <c r="C40">
        <f t="shared" si="0"/>
        <v>1938</v>
      </c>
      <c r="D40" s="3">
        <f t="shared" si="1"/>
        <v>1900000</v>
      </c>
      <c r="E40" s="4"/>
    </row>
    <row r="41" spans="1:5" x14ac:dyDescent="0.35">
      <c r="A41" s="1" t="s">
        <v>47</v>
      </c>
      <c r="B41" t="s">
        <v>102</v>
      </c>
      <c r="C41">
        <f t="shared" si="0"/>
        <v>1939</v>
      </c>
      <c r="D41" s="3">
        <f t="shared" si="1"/>
        <v>1950000</v>
      </c>
      <c r="E41" s="4"/>
    </row>
    <row r="42" spans="1:5" x14ac:dyDescent="0.35">
      <c r="A42" s="1" t="s">
        <v>52</v>
      </c>
      <c r="B42" t="s">
        <v>103</v>
      </c>
      <c r="C42">
        <f t="shared" si="0"/>
        <v>1940</v>
      </c>
      <c r="D42" s="3">
        <f t="shared" si="1"/>
        <v>2000000</v>
      </c>
      <c r="E42" s="4"/>
    </row>
    <row r="43" spans="1:5" x14ac:dyDescent="0.35">
      <c r="A43" s="1" t="s">
        <v>8</v>
      </c>
      <c r="B43" t="s">
        <v>104</v>
      </c>
      <c r="C43">
        <f t="shared" si="0"/>
        <v>1941</v>
      </c>
      <c r="D43" s="3" t="s">
        <v>332</v>
      </c>
      <c r="E43" s="4"/>
    </row>
    <row r="44" spans="1:5" x14ac:dyDescent="0.35">
      <c r="A44" s="1" t="s">
        <v>13</v>
      </c>
      <c r="B44" t="s">
        <v>105</v>
      </c>
      <c r="C44">
        <f t="shared" si="0"/>
        <v>1942</v>
      </c>
      <c r="D44" s="3"/>
      <c r="E44" s="4"/>
    </row>
    <row r="45" spans="1:5" x14ac:dyDescent="0.35">
      <c r="A45" s="1" t="s">
        <v>18</v>
      </c>
      <c r="B45" t="s">
        <v>106</v>
      </c>
      <c r="C45">
        <f t="shared" si="0"/>
        <v>1943</v>
      </c>
      <c r="D45" s="3"/>
      <c r="E45" s="4"/>
    </row>
    <row r="46" spans="1:5" x14ac:dyDescent="0.35">
      <c r="A46" s="1" t="s">
        <v>23</v>
      </c>
      <c r="B46" t="s">
        <v>107</v>
      </c>
      <c r="C46">
        <f t="shared" si="0"/>
        <v>1944</v>
      </c>
      <c r="D46" s="3"/>
      <c r="E46" s="4"/>
    </row>
    <row r="47" spans="1:5" x14ac:dyDescent="0.35">
      <c r="A47" s="1" t="s">
        <v>28</v>
      </c>
      <c r="B47" t="s">
        <v>108</v>
      </c>
      <c r="C47">
        <f t="shared" si="0"/>
        <v>1945</v>
      </c>
      <c r="D47" s="3"/>
      <c r="E47" s="4"/>
    </row>
    <row r="48" spans="1:5" x14ac:dyDescent="0.35">
      <c r="A48" s="1" t="s">
        <v>33</v>
      </c>
      <c r="B48" t="s">
        <v>109</v>
      </c>
      <c r="C48">
        <f t="shared" si="0"/>
        <v>1946</v>
      </c>
      <c r="D48" s="3"/>
      <c r="E48" s="4"/>
    </row>
    <row r="49" spans="1:5" x14ac:dyDescent="0.35">
      <c r="A49" s="1" t="s">
        <v>38</v>
      </c>
      <c r="B49" t="s">
        <v>110</v>
      </c>
      <c r="C49">
        <f t="shared" si="0"/>
        <v>1947</v>
      </c>
      <c r="D49" s="3"/>
      <c r="E49" s="4"/>
    </row>
    <row r="50" spans="1:5" x14ac:dyDescent="0.35">
      <c r="A50" s="1" t="s">
        <v>43</v>
      </c>
      <c r="B50" t="s">
        <v>57</v>
      </c>
      <c r="C50">
        <f t="shared" si="0"/>
        <v>1948</v>
      </c>
      <c r="D50" s="3"/>
      <c r="E50" s="4"/>
    </row>
    <row r="51" spans="1:5" x14ac:dyDescent="0.35">
      <c r="A51" s="1" t="s">
        <v>48</v>
      </c>
      <c r="B51" t="s">
        <v>111</v>
      </c>
      <c r="C51">
        <f t="shared" si="0"/>
        <v>1949</v>
      </c>
      <c r="D51" s="3"/>
      <c r="E51" s="4"/>
    </row>
    <row r="52" spans="1:5" x14ac:dyDescent="0.35">
      <c r="A52" s="1" t="s">
        <v>53</v>
      </c>
      <c r="B52" t="s">
        <v>112</v>
      </c>
      <c r="C52">
        <f t="shared" si="0"/>
        <v>1950</v>
      </c>
      <c r="D52" s="3"/>
      <c r="E52" s="4"/>
    </row>
    <row r="53" spans="1:5" x14ac:dyDescent="0.35">
      <c r="A53" s="1" t="s">
        <v>332</v>
      </c>
      <c r="B53" t="s">
        <v>58</v>
      </c>
      <c r="C53">
        <f t="shared" si="0"/>
        <v>1951</v>
      </c>
      <c r="D53" s="3"/>
      <c r="E53" s="4"/>
    </row>
    <row r="54" spans="1:5" x14ac:dyDescent="0.35">
      <c r="B54" t="s">
        <v>113</v>
      </c>
      <c r="C54">
        <f t="shared" si="0"/>
        <v>1952</v>
      </c>
      <c r="D54" s="3"/>
      <c r="E54" s="4"/>
    </row>
    <row r="55" spans="1:5" x14ac:dyDescent="0.35">
      <c r="B55" t="s">
        <v>114</v>
      </c>
      <c r="C55">
        <f t="shared" si="0"/>
        <v>1953</v>
      </c>
      <c r="D55" s="3"/>
      <c r="E55" s="4"/>
    </row>
    <row r="56" spans="1:5" x14ac:dyDescent="0.35">
      <c r="B56" t="s">
        <v>115</v>
      </c>
      <c r="C56">
        <f t="shared" si="0"/>
        <v>1954</v>
      </c>
      <c r="D56" s="3"/>
      <c r="E56" s="4"/>
    </row>
    <row r="57" spans="1:5" x14ac:dyDescent="0.35">
      <c r="B57" t="s">
        <v>116</v>
      </c>
      <c r="C57">
        <f t="shared" si="0"/>
        <v>1955</v>
      </c>
      <c r="D57" s="3"/>
      <c r="E57" s="4"/>
    </row>
    <row r="58" spans="1:5" x14ac:dyDescent="0.35">
      <c r="B58" t="s">
        <v>117</v>
      </c>
      <c r="C58">
        <f t="shared" si="0"/>
        <v>1956</v>
      </c>
      <c r="D58" s="3"/>
      <c r="E58" s="4"/>
    </row>
    <row r="59" spans="1:5" x14ac:dyDescent="0.35">
      <c r="B59" t="s">
        <v>118</v>
      </c>
      <c r="C59">
        <f t="shared" si="0"/>
        <v>1957</v>
      </c>
      <c r="D59" s="3"/>
      <c r="E59" s="4"/>
    </row>
    <row r="60" spans="1:5" x14ac:dyDescent="0.35">
      <c r="B60" t="s">
        <v>56</v>
      </c>
      <c r="C60">
        <f t="shared" si="0"/>
        <v>1958</v>
      </c>
      <c r="D60" s="3"/>
      <c r="E60" s="4"/>
    </row>
    <row r="61" spans="1:5" x14ac:dyDescent="0.35">
      <c r="B61" t="s">
        <v>119</v>
      </c>
      <c r="C61">
        <f t="shared" si="0"/>
        <v>1959</v>
      </c>
      <c r="D61" s="3"/>
      <c r="E61" s="4"/>
    </row>
    <row r="62" spans="1:5" x14ac:dyDescent="0.35">
      <c r="B62" t="s">
        <v>59</v>
      </c>
      <c r="C62">
        <f t="shared" si="0"/>
        <v>1960</v>
      </c>
      <c r="D62" s="3"/>
      <c r="E62" s="4"/>
    </row>
    <row r="63" spans="1:5" x14ac:dyDescent="0.35">
      <c r="B63" t="s">
        <v>120</v>
      </c>
      <c r="C63">
        <f t="shared" si="0"/>
        <v>1961</v>
      </c>
      <c r="D63" s="3"/>
      <c r="E63" s="4"/>
    </row>
    <row r="64" spans="1:5" x14ac:dyDescent="0.35">
      <c r="B64" t="s">
        <v>121</v>
      </c>
      <c r="C64">
        <f t="shared" si="0"/>
        <v>1962</v>
      </c>
      <c r="D64" s="3"/>
      <c r="E64" s="4"/>
    </row>
    <row r="65" spans="2:5" x14ac:dyDescent="0.35">
      <c r="B65" t="s">
        <v>122</v>
      </c>
      <c r="C65">
        <f t="shared" si="0"/>
        <v>1963</v>
      </c>
      <c r="D65" s="3"/>
      <c r="E65" s="4"/>
    </row>
    <row r="66" spans="2:5" x14ac:dyDescent="0.35">
      <c r="B66" t="s">
        <v>123</v>
      </c>
      <c r="C66">
        <f t="shared" si="0"/>
        <v>1964</v>
      </c>
      <c r="D66" s="3"/>
      <c r="E66" s="4"/>
    </row>
    <row r="67" spans="2:5" x14ac:dyDescent="0.35">
      <c r="B67" t="s">
        <v>124</v>
      </c>
      <c r="C67">
        <f t="shared" si="0"/>
        <v>1965</v>
      </c>
      <c r="D67" s="3"/>
      <c r="E67" s="4"/>
    </row>
    <row r="68" spans="2:5" x14ac:dyDescent="0.35">
      <c r="B68" t="s">
        <v>125</v>
      </c>
      <c r="C68">
        <f t="shared" ref="C68:C123" si="2">C67+1</f>
        <v>1966</v>
      </c>
      <c r="D68" s="3"/>
      <c r="E68" s="4"/>
    </row>
    <row r="69" spans="2:5" x14ac:dyDescent="0.35">
      <c r="B69" t="s">
        <v>126</v>
      </c>
      <c r="C69">
        <f t="shared" si="2"/>
        <v>1967</v>
      </c>
      <c r="D69" s="3"/>
      <c r="E69" s="4"/>
    </row>
    <row r="70" spans="2:5" x14ac:dyDescent="0.35">
      <c r="B70" t="s">
        <v>127</v>
      </c>
      <c r="C70">
        <f t="shared" si="2"/>
        <v>1968</v>
      </c>
      <c r="D70" s="3"/>
    </row>
    <row r="71" spans="2:5" x14ac:dyDescent="0.35">
      <c r="B71" t="s">
        <v>128</v>
      </c>
      <c r="C71">
        <f t="shared" si="2"/>
        <v>1969</v>
      </c>
      <c r="D71" s="3"/>
    </row>
    <row r="72" spans="2:5" x14ac:dyDescent="0.35">
      <c r="B72" t="s">
        <v>129</v>
      </c>
      <c r="C72">
        <f t="shared" si="2"/>
        <v>1970</v>
      </c>
      <c r="D72" s="3"/>
    </row>
    <row r="73" spans="2:5" x14ac:dyDescent="0.35">
      <c r="B73" t="s">
        <v>130</v>
      </c>
      <c r="C73">
        <f t="shared" si="2"/>
        <v>1971</v>
      </c>
      <c r="D73" s="3"/>
    </row>
    <row r="74" spans="2:5" x14ac:dyDescent="0.35">
      <c r="B74" t="s">
        <v>131</v>
      </c>
      <c r="C74">
        <f t="shared" si="2"/>
        <v>1972</v>
      </c>
      <c r="D74" s="3"/>
    </row>
    <row r="75" spans="2:5" x14ac:dyDescent="0.35">
      <c r="B75" t="s">
        <v>132</v>
      </c>
      <c r="C75">
        <f t="shared" si="2"/>
        <v>1973</v>
      </c>
      <c r="D75" s="3"/>
    </row>
    <row r="76" spans="2:5" x14ac:dyDescent="0.35">
      <c r="B76" t="s">
        <v>133</v>
      </c>
      <c r="C76">
        <f t="shared" si="2"/>
        <v>1974</v>
      </c>
      <c r="D76" s="3"/>
    </row>
    <row r="77" spans="2:5" x14ac:dyDescent="0.35">
      <c r="B77" t="s">
        <v>134</v>
      </c>
      <c r="C77">
        <f t="shared" si="2"/>
        <v>1975</v>
      </c>
      <c r="D77" s="3"/>
    </row>
    <row r="78" spans="2:5" x14ac:dyDescent="0.35">
      <c r="B78" t="s">
        <v>135</v>
      </c>
      <c r="C78">
        <f t="shared" si="2"/>
        <v>1976</v>
      </c>
      <c r="D78" s="3"/>
    </row>
    <row r="79" spans="2:5" x14ac:dyDescent="0.35">
      <c r="B79" t="s">
        <v>135</v>
      </c>
      <c r="C79">
        <f t="shared" si="2"/>
        <v>1977</v>
      </c>
      <c r="D79" s="3"/>
    </row>
    <row r="80" spans="2:5" x14ac:dyDescent="0.35">
      <c r="B80" t="s">
        <v>136</v>
      </c>
      <c r="C80">
        <f t="shared" si="2"/>
        <v>1978</v>
      </c>
      <c r="D80" s="3"/>
    </row>
    <row r="81" spans="2:4" x14ac:dyDescent="0.35">
      <c r="B81" t="s">
        <v>137</v>
      </c>
      <c r="C81">
        <f t="shared" si="2"/>
        <v>1979</v>
      </c>
      <c r="D81" s="3"/>
    </row>
    <row r="82" spans="2:4" x14ac:dyDescent="0.35">
      <c r="B82" t="s">
        <v>138</v>
      </c>
      <c r="C82">
        <f t="shared" si="2"/>
        <v>1980</v>
      </c>
      <c r="D82" s="3"/>
    </row>
    <row r="83" spans="2:4" x14ac:dyDescent="0.35">
      <c r="B83" t="s">
        <v>139</v>
      </c>
      <c r="C83">
        <f t="shared" si="2"/>
        <v>1981</v>
      </c>
      <c r="D83" s="3"/>
    </row>
    <row r="84" spans="2:4" x14ac:dyDescent="0.35">
      <c r="B84" t="s">
        <v>131</v>
      </c>
      <c r="C84">
        <f t="shared" si="2"/>
        <v>1982</v>
      </c>
      <c r="D84" s="3"/>
    </row>
    <row r="85" spans="2:4" x14ac:dyDescent="0.35">
      <c r="B85" t="s">
        <v>131</v>
      </c>
      <c r="C85">
        <f t="shared" si="2"/>
        <v>1983</v>
      </c>
      <c r="D85" s="3"/>
    </row>
    <row r="86" spans="2:4" x14ac:dyDescent="0.35">
      <c r="B86" t="s">
        <v>140</v>
      </c>
      <c r="C86">
        <f t="shared" si="2"/>
        <v>1984</v>
      </c>
      <c r="D86" s="3"/>
    </row>
    <row r="87" spans="2:4" x14ac:dyDescent="0.35">
      <c r="B87" t="s">
        <v>141</v>
      </c>
      <c r="C87">
        <f t="shared" si="2"/>
        <v>1985</v>
      </c>
      <c r="D87" s="3"/>
    </row>
    <row r="88" spans="2:4" x14ac:dyDescent="0.35">
      <c r="B88" t="s">
        <v>142</v>
      </c>
      <c r="C88">
        <f t="shared" si="2"/>
        <v>1986</v>
      </c>
      <c r="D88" s="3"/>
    </row>
    <row r="89" spans="2:4" x14ac:dyDescent="0.35">
      <c r="B89" t="s">
        <v>143</v>
      </c>
      <c r="C89">
        <f t="shared" si="2"/>
        <v>1987</v>
      </c>
      <c r="D89" s="3"/>
    </row>
    <row r="90" spans="2:4" x14ac:dyDescent="0.35">
      <c r="B90" t="s">
        <v>144</v>
      </c>
      <c r="C90">
        <f t="shared" si="2"/>
        <v>1988</v>
      </c>
      <c r="D90" s="3"/>
    </row>
    <row r="91" spans="2:4" x14ac:dyDescent="0.35">
      <c r="B91" t="s">
        <v>145</v>
      </c>
      <c r="C91">
        <f t="shared" si="2"/>
        <v>1989</v>
      </c>
      <c r="D91" s="3"/>
    </row>
    <row r="92" spans="2:4" x14ac:dyDescent="0.35">
      <c r="B92" t="s">
        <v>146</v>
      </c>
      <c r="C92">
        <f t="shared" si="2"/>
        <v>1990</v>
      </c>
      <c r="D92" s="3"/>
    </row>
    <row r="93" spans="2:4" x14ac:dyDescent="0.35">
      <c r="B93" t="s">
        <v>147</v>
      </c>
      <c r="C93">
        <f t="shared" si="2"/>
        <v>1991</v>
      </c>
      <c r="D93" s="3"/>
    </row>
    <row r="94" spans="2:4" x14ac:dyDescent="0.35">
      <c r="B94" t="s">
        <v>148</v>
      </c>
      <c r="C94">
        <f t="shared" si="2"/>
        <v>1992</v>
      </c>
      <c r="D94" s="3"/>
    </row>
    <row r="95" spans="2:4" x14ac:dyDescent="0.35">
      <c r="B95" t="s">
        <v>149</v>
      </c>
      <c r="C95">
        <f t="shared" si="2"/>
        <v>1993</v>
      </c>
      <c r="D95" s="3"/>
    </row>
    <row r="96" spans="2:4" x14ac:dyDescent="0.35">
      <c r="B96" t="s">
        <v>150</v>
      </c>
      <c r="C96">
        <f t="shared" si="2"/>
        <v>1994</v>
      </c>
      <c r="D96" s="3"/>
    </row>
    <row r="97" spans="2:4" x14ac:dyDescent="0.35">
      <c r="B97" t="s">
        <v>151</v>
      </c>
      <c r="C97">
        <f t="shared" si="2"/>
        <v>1995</v>
      </c>
      <c r="D97" s="3"/>
    </row>
    <row r="98" spans="2:4" x14ac:dyDescent="0.35">
      <c r="B98" t="s">
        <v>152</v>
      </c>
      <c r="C98">
        <f t="shared" si="2"/>
        <v>1996</v>
      </c>
      <c r="D98" s="3"/>
    </row>
    <row r="99" spans="2:4" x14ac:dyDescent="0.35">
      <c r="B99" t="s">
        <v>153</v>
      </c>
      <c r="C99">
        <f t="shared" si="2"/>
        <v>1997</v>
      </c>
      <c r="D99" s="3"/>
    </row>
    <row r="100" spans="2:4" x14ac:dyDescent="0.35">
      <c r="B100" t="s">
        <v>154</v>
      </c>
      <c r="C100">
        <f t="shared" si="2"/>
        <v>1998</v>
      </c>
      <c r="D100" s="3"/>
    </row>
    <row r="101" spans="2:4" x14ac:dyDescent="0.35">
      <c r="B101" t="s">
        <v>155</v>
      </c>
      <c r="C101">
        <f t="shared" si="2"/>
        <v>1999</v>
      </c>
      <c r="D101" s="3"/>
    </row>
    <row r="102" spans="2:4" x14ac:dyDescent="0.35">
      <c r="B102" t="s">
        <v>156</v>
      </c>
      <c r="C102">
        <f t="shared" si="2"/>
        <v>2000</v>
      </c>
      <c r="D102" s="3"/>
    </row>
    <row r="103" spans="2:4" x14ac:dyDescent="0.35">
      <c r="B103" t="s">
        <v>157</v>
      </c>
      <c r="C103">
        <f t="shared" si="2"/>
        <v>2001</v>
      </c>
      <c r="D103" s="3"/>
    </row>
    <row r="104" spans="2:4" x14ac:dyDescent="0.35">
      <c r="B104" t="s">
        <v>158</v>
      </c>
      <c r="C104">
        <f t="shared" si="2"/>
        <v>2002</v>
      </c>
      <c r="D104" s="3"/>
    </row>
    <row r="105" spans="2:4" x14ac:dyDescent="0.35">
      <c r="B105" t="s">
        <v>159</v>
      </c>
      <c r="C105">
        <f t="shared" si="2"/>
        <v>2003</v>
      </c>
      <c r="D105" s="3"/>
    </row>
    <row r="106" spans="2:4" x14ac:dyDescent="0.35">
      <c r="B106" t="s">
        <v>160</v>
      </c>
      <c r="C106">
        <f t="shared" si="2"/>
        <v>2004</v>
      </c>
      <c r="D106" s="3"/>
    </row>
    <row r="107" spans="2:4" x14ac:dyDescent="0.35">
      <c r="B107" t="s">
        <v>161</v>
      </c>
      <c r="C107">
        <f t="shared" si="2"/>
        <v>2005</v>
      </c>
      <c r="D107" s="3"/>
    </row>
    <row r="108" spans="2:4" x14ac:dyDescent="0.35">
      <c r="B108" t="s">
        <v>162</v>
      </c>
      <c r="C108">
        <f t="shared" si="2"/>
        <v>2006</v>
      </c>
      <c r="D108" s="3"/>
    </row>
    <row r="109" spans="2:4" x14ac:dyDescent="0.35">
      <c r="B109" t="s">
        <v>163</v>
      </c>
      <c r="C109">
        <f t="shared" si="2"/>
        <v>2007</v>
      </c>
      <c r="D109" s="3"/>
    </row>
    <row r="110" spans="2:4" x14ac:dyDescent="0.35">
      <c r="B110" t="s">
        <v>164</v>
      </c>
      <c r="C110">
        <f t="shared" si="2"/>
        <v>2008</v>
      </c>
      <c r="D110" s="3"/>
    </row>
    <row r="111" spans="2:4" x14ac:dyDescent="0.35">
      <c r="B111" t="s">
        <v>165</v>
      </c>
      <c r="C111">
        <f t="shared" si="2"/>
        <v>2009</v>
      </c>
      <c r="D111" s="3"/>
    </row>
    <row r="112" spans="2:4" x14ac:dyDescent="0.35">
      <c r="B112" t="s">
        <v>166</v>
      </c>
      <c r="C112">
        <f t="shared" si="2"/>
        <v>2010</v>
      </c>
      <c r="D112" s="3"/>
    </row>
    <row r="113" spans="2:4" x14ac:dyDescent="0.35">
      <c r="B113" t="s">
        <v>167</v>
      </c>
      <c r="C113">
        <f t="shared" si="2"/>
        <v>2011</v>
      </c>
      <c r="D113" s="3"/>
    </row>
    <row r="114" spans="2:4" x14ac:dyDescent="0.35">
      <c r="B114" t="s">
        <v>168</v>
      </c>
      <c r="C114">
        <f t="shared" si="2"/>
        <v>2012</v>
      </c>
      <c r="D114" s="3"/>
    </row>
    <row r="115" spans="2:4" x14ac:dyDescent="0.35">
      <c r="B115" t="s">
        <v>169</v>
      </c>
      <c r="C115">
        <f t="shared" si="2"/>
        <v>2013</v>
      </c>
      <c r="D115" s="3"/>
    </row>
    <row r="116" spans="2:4" x14ac:dyDescent="0.35">
      <c r="B116" t="s">
        <v>170</v>
      </c>
      <c r="C116">
        <f t="shared" si="2"/>
        <v>2014</v>
      </c>
      <c r="D116" s="3"/>
    </row>
    <row r="117" spans="2:4" x14ac:dyDescent="0.35">
      <c r="B117" t="s">
        <v>171</v>
      </c>
      <c r="C117">
        <f t="shared" si="2"/>
        <v>2015</v>
      </c>
      <c r="D117" s="3"/>
    </row>
    <row r="118" spans="2:4" x14ac:dyDescent="0.35">
      <c r="B118" t="s">
        <v>172</v>
      </c>
      <c r="C118">
        <f t="shared" si="2"/>
        <v>2016</v>
      </c>
      <c r="D118" s="3"/>
    </row>
    <row r="119" spans="2:4" x14ac:dyDescent="0.35">
      <c r="B119" t="s">
        <v>173</v>
      </c>
      <c r="C119">
        <f t="shared" si="2"/>
        <v>2017</v>
      </c>
      <c r="D119" s="3"/>
    </row>
    <row r="120" spans="2:4" x14ac:dyDescent="0.35">
      <c r="B120" t="s">
        <v>174</v>
      </c>
      <c r="C120">
        <f t="shared" si="2"/>
        <v>2018</v>
      </c>
      <c r="D120" s="3"/>
    </row>
    <row r="121" spans="2:4" x14ac:dyDescent="0.35">
      <c r="B121" t="s">
        <v>175</v>
      </c>
      <c r="C121">
        <f t="shared" si="2"/>
        <v>2019</v>
      </c>
      <c r="D121" s="3"/>
    </row>
    <row r="122" spans="2:4" x14ac:dyDescent="0.35">
      <c r="B122" t="s">
        <v>176</v>
      </c>
      <c r="C122">
        <f t="shared" si="2"/>
        <v>2020</v>
      </c>
      <c r="D122" s="3"/>
    </row>
    <row r="123" spans="2:4" x14ac:dyDescent="0.35">
      <c r="B123" t="s">
        <v>177</v>
      </c>
      <c r="C123">
        <f t="shared" si="2"/>
        <v>2021</v>
      </c>
      <c r="D123" s="3"/>
    </row>
    <row r="124" spans="2:4" x14ac:dyDescent="0.35">
      <c r="B124" t="s">
        <v>178</v>
      </c>
      <c r="D124" s="3"/>
    </row>
    <row r="125" spans="2:4" x14ac:dyDescent="0.35">
      <c r="B125" t="s">
        <v>179</v>
      </c>
      <c r="D125" s="3"/>
    </row>
    <row r="126" spans="2:4" x14ac:dyDescent="0.35">
      <c r="B126" t="s">
        <v>62</v>
      </c>
      <c r="D126" s="3"/>
    </row>
    <row r="127" spans="2:4" x14ac:dyDescent="0.35">
      <c r="B127" t="s">
        <v>180</v>
      </c>
      <c r="D127" s="3"/>
    </row>
    <row r="128" spans="2:4" x14ac:dyDescent="0.35">
      <c r="B128" t="s">
        <v>181</v>
      </c>
      <c r="D128" s="3"/>
    </row>
    <row r="129" spans="2:4" x14ac:dyDescent="0.35">
      <c r="B129" t="s">
        <v>61</v>
      </c>
      <c r="D129" s="3"/>
    </row>
    <row r="130" spans="2:4" x14ac:dyDescent="0.35">
      <c r="B130" t="s">
        <v>182</v>
      </c>
      <c r="D130" s="3"/>
    </row>
    <row r="131" spans="2:4" x14ac:dyDescent="0.35">
      <c r="B131" t="s">
        <v>67</v>
      </c>
      <c r="D131" s="3"/>
    </row>
    <row r="132" spans="2:4" x14ac:dyDescent="0.35">
      <c r="B132" t="s">
        <v>183</v>
      </c>
      <c r="D132" s="3"/>
    </row>
    <row r="133" spans="2:4" x14ac:dyDescent="0.35">
      <c r="B133" t="s">
        <v>65</v>
      </c>
      <c r="D133" s="3"/>
    </row>
    <row r="134" spans="2:4" x14ac:dyDescent="0.35">
      <c r="B134" t="s">
        <v>184</v>
      </c>
      <c r="D134" s="3"/>
    </row>
    <row r="135" spans="2:4" x14ac:dyDescent="0.35">
      <c r="B135" t="s">
        <v>66</v>
      </c>
      <c r="D135" s="3"/>
    </row>
    <row r="136" spans="2:4" x14ac:dyDescent="0.35">
      <c r="B136" t="s">
        <v>64</v>
      </c>
      <c r="D136" s="3"/>
    </row>
    <row r="137" spans="2:4" x14ac:dyDescent="0.35">
      <c r="B137" t="s">
        <v>63</v>
      </c>
      <c r="D137" s="3"/>
    </row>
    <row r="138" spans="2:4" x14ac:dyDescent="0.35">
      <c r="B138" t="s">
        <v>185</v>
      </c>
      <c r="D138" s="3"/>
    </row>
    <row r="139" spans="2:4" x14ac:dyDescent="0.35">
      <c r="B139" t="s">
        <v>186</v>
      </c>
      <c r="D139" s="3"/>
    </row>
    <row r="140" spans="2:4" x14ac:dyDescent="0.35">
      <c r="B140" t="s">
        <v>187</v>
      </c>
      <c r="D140" s="3"/>
    </row>
    <row r="141" spans="2:4" x14ac:dyDescent="0.35">
      <c r="B141" t="s">
        <v>188</v>
      </c>
      <c r="D141" s="3"/>
    </row>
    <row r="142" spans="2:4" x14ac:dyDescent="0.35">
      <c r="B142" t="s">
        <v>189</v>
      </c>
      <c r="D142" s="3"/>
    </row>
    <row r="143" spans="2:4" x14ac:dyDescent="0.35">
      <c r="B143" t="s">
        <v>190</v>
      </c>
      <c r="D143" s="3"/>
    </row>
    <row r="144" spans="2:4" x14ac:dyDescent="0.35">
      <c r="B144" t="s">
        <v>191</v>
      </c>
      <c r="D144" s="3"/>
    </row>
    <row r="145" spans="2:4" x14ac:dyDescent="0.35">
      <c r="B145" t="s">
        <v>192</v>
      </c>
      <c r="D145" s="3"/>
    </row>
    <row r="146" spans="2:4" x14ac:dyDescent="0.35">
      <c r="B146" t="s">
        <v>193</v>
      </c>
      <c r="D146" s="3"/>
    </row>
    <row r="147" spans="2:4" x14ac:dyDescent="0.35">
      <c r="B147" t="s">
        <v>194</v>
      </c>
      <c r="D147" s="3"/>
    </row>
    <row r="148" spans="2:4" x14ac:dyDescent="0.35">
      <c r="B148" t="s">
        <v>195</v>
      </c>
      <c r="D148" s="3"/>
    </row>
    <row r="149" spans="2:4" x14ac:dyDescent="0.35">
      <c r="B149" t="s">
        <v>196</v>
      </c>
      <c r="D149" s="3"/>
    </row>
    <row r="150" spans="2:4" x14ac:dyDescent="0.35">
      <c r="B150" t="s">
        <v>197</v>
      </c>
      <c r="D150" s="3"/>
    </row>
    <row r="151" spans="2:4" x14ac:dyDescent="0.35">
      <c r="B151" t="s">
        <v>198</v>
      </c>
      <c r="D151" s="3"/>
    </row>
    <row r="152" spans="2:4" x14ac:dyDescent="0.35">
      <c r="B152" t="s">
        <v>199</v>
      </c>
      <c r="D152" s="3"/>
    </row>
    <row r="153" spans="2:4" x14ac:dyDescent="0.35">
      <c r="B153" t="s">
        <v>200</v>
      </c>
      <c r="D153" s="3"/>
    </row>
    <row r="154" spans="2:4" x14ac:dyDescent="0.35">
      <c r="B154" t="s">
        <v>201</v>
      </c>
      <c r="D154" s="3"/>
    </row>
    <row r="155" spans="2:4" x14ac:dyDescent="0.35">
      <c r="B155" t="s">
        <v>202</v>
      </c>
      <c r="D155" s="3"/>
    </row>
    <row r="156" spans="2:4" x14ac:dyDescent="0.35">
      <c r="B156" t="s">
        <v>203</v>
      </c>
      <c r="D156" s="3"/>
    </row>
    <row r="157" spans="2:4" x14ac:dyDescent="0.35">
      <c r="B157" t="s">
        <v>204</v>
      </c>
      <c r="D157" s="3"/>
    </row>
    <row r="158" spans="2:4" x14ac:dyDescent="0.35">
      <c r="B158" t="s">
        <v>205</v>
      </c>
      <c r="D158" s="3"/>
    </row>
    <row r="159" spans="2:4" x14ac:dyDescent="0.35">
      <c r="B159" t="s">
        <v>206</v>
      </c>
      <c r="D159" s="3"/>
    </row>
    <row r="160" spans="2:4" x14ac:dyDescent="0.35">
      <c r="B160" t="s">
        <v>207</v>
      </c>
      <c r="D160" s="3"/>
    </row>
    <row r="161" spans="2:4" x14ac:dyDescent="0.35">
      <c r="B161" t="s">
        <v>208</v>
      </c>
      <c r="D161" s="3"/>
    </row>
    <row r="162" spans="2:4" x14ac:dyDescent="0.35">
      <c r="B162" t="s">
        <v>209</v>
      </c>
      <c r="D162" s="3"/>
    </row>
    <row r="163" spans="2:4" x14ac:dyDescent="0.35">
      <c r="B163" t="s">
        <v>210</v>
      </c>
      <c r="D163" s="3"/>
    </row>
    <row r="164" spans="2:4" x14ac:dyDescent="0.35">
      <c r="B164" t="s">
        <v>211</v>
      </c>
      <c r="D164" s="3"/>
    </row>
    <row r="165" spans="2:4" x14ac:dyDescent="0.35">
      <c r="B165" t="s">
        <v>212</v>
      </c>
      <c r="D165" s="3"/>
    </row>
    <row r="166" spans="2:4" x14ac:dyDescent="0.35">
      <c r="B166" t="s">
        <v>213</v>
      </c>
      <c r="D166" s="3"/>
    </row>
    <row r="167" spans="2:4" x14ac:dyDescent="0.35">
      <c r="B167" t="s">
        <v>214</v>
      </c>
      <c r="D167" s="3"/>
    </row>
    <row r="168" spans="2:4" x14ac:dyDescent="0.35">
      <c r="B168" t="s">
        <v>215</v>
      </c>
      <c r="D168" s="3"/>
    </row>
    <row r="169" spans="2:4" x14ac:dyDescent="0.35">
      <c r="B169" t="s">
        <v>216</v>
      </c>
      <c r="D169" s="3"/>
    </row>
    <row r="170" spans="2:4" x14ac:dyDescent="0.35">
      <c r="B170" t="s">
        <v>217</v>
      </c>
      <c r="D170" s="3"/>
    </row>
    <row r="171" spans="2:4" x14ac:dyDescent="0.35">
      <c r="B171" t="s">
        <v>218</v>
      </c>
      <c r="D171" s="3"/>
    </row>
    <row r="172" spans="2:4" x14ac:dyDescent="0.35">
      <c r="B172" t="s">
        <v>219</v>
      </c>
      <c r="D172" s="3"/>
    </row>
    <row r="173" spans="2:4" x14ac:dyDescent="0.35">
      <c r="B173" t="s">
        <v>220</v>
      </c>
      <c r="D173" s="3"/>
    </row>
    <row r="174" spans="2:4" x14ac:dyDescent="0.35">
      <c r="B174" t="s">
        <v>221</v>
      </c>
      <c r="D174" s="3"/>
    </row>
    <row r="175" spans="2:4" x14ac:dyDescent="0.35">
      <c r="B175" t="s">
        <v>222</v>
      </c>
      <c r="D175" s="3"/>
    </row>
    <row r="176" spans="2:4" x14ac:dyDescent="0.35">
      <c r="B176" t="s">
        <v>223</v>
      </c>
      <c r="D176" s="3"/>
    </row>
    <row r="177" spans="2:4" x14ac:dyDescent="0.35">
      <c r="B177" t="s">
        <v>224</v>
      </c>
      <c r="D177" s="3"/>
    </row>
    <row r="178" spans="2:4" x14ac:dyDescent="0.35">
      <c r="B178" t="s">
        <v>225</v>
      </c>
      <c r="D178" s="3"/>
    </row>
    <row r="179" spans="2:4" x14ac:dyDescent="0.35">
      <c r="B179" t="s">
        <v>226</v>
      </c>
      <c r="D179" s="3"/>
    </row>
    <row r="180" spans="2:4" x14ac:dyDescent="0.35">
      <c r="B180" t="s">
        <v>227</v>
      </c>
      <c r="D180" s="3"/>
    </row>
    <row r="181" spans="2:4" x14ac:dyDescent="0.35">
      <c r="B181" t="s">
        <v>228</v>
      </c>
      <c r="D181" s="3"/>
    </row>
    <row r="182" spans="2:4" x14ac:dyDescent="0.35">
      <c r="B182" t="s">
        <v>229</v>
      </c>
      <c r="D182" s="3"/>
    </row>
    <row r="183" spans="2:4" x14ac:dyDescent="0.35">
      <c r="B183" t="s">
        <v>230</v>
      </c>
      <c r="D183" s="3"/>
    </row>
    <row r="184" spans="2:4" x14ac:dyDescent="0.35">
      <c r="B184" t="s">
        <v>231</v>
      </c>
      <c r="D184" s="3"/>
    </row>
    <row r="185" spans="2:4" x14ac:dyDescent="0.35">
      <c r="B185" t="s">
        <v>232</v>
      </c>
      <c r="D185" s="3"/>
    </row>
    <row r="186" spans="2:4" x14ac:dyDescent="0.35">
      <c r="B186" t="s">
        <v>233</v>
      </c>
      <c r="D186" s="3"/>
    </row>
    <row r="187" spans="2:4" x14ac:dyDescent="0.35">
      <c r="B187" t="s">
        <v>234</v>
      </c>
      <c r="D187" s="3"/>
    </row>
    <row r="188" spans="2:4" x14ac:dyDescent="0.35">
      <c r="B188" t="s">
        <v>235</v>
      </c>
      <c r="D188" s="3"/>
    </row>
    <row r="189" spans="2:4" x14ac:dyDescent="0.35">
      <c r="B189" t="s">
        <v>236</v>
      </c>
      <c r="D189" s="3"/>
    </row>
    <row r="190" spans="2:4" x14ac:dyDescent="0.35">
      <c r="B190" t="s">
        <v>237</v>
      </c>
      <c r="D190" s="3"/>
    </row>
    <row r="191" spans="2:4" x14ac:dyDescent="0.35">
      <c r="B191" t="s">
        <v>238</v>
      </c>
      <c r="D191" s="3"/>
    </row>
    <row r="192" spans="2:4" x14ac:dyDescent="0.35">
      <c r="B192" t="s">
        <v>239</v>
      </c>
      <c r="D192" s="3"/>
    </row>
    <row r="193" spans="2:4" x14ac:dyDescent="0.35">
      <c r="B193" t="s">
        <v>240</v>
      </c>
      <c r="D193" s="3"/>
    </row>
    <row r="194" spans="2:4" x14ac:dyDescent="0.35">
      <c r="B194" t="s">
        <v>241</v>
      </c>
      <c r="D194" s="3"/>
    </row>
    <row r="195" spans="2:4" x14ac:dyDescent="0.35">
      <c r="B195" t="s">
        <v>242</v>
      </c>
      <c r="D195" s="3"/>
    </row>
    <row r="196" spans="2:4" x14ac:dyDescent="0.35">
      <c r="B196" t="s">
        <v>243</v>
      </c>
      <c r="D196" s="3"/>
    </row>
    <row r="197" spans="2:4" x14ac:dyDescent="0.35">
      <c r="B197" t="s">
        <v>244</v>
      </c>
      <c r="D197" s="3"/>
    </row>
    <row r="198" spans="2:4" x14ac:dyDescent="0.35">
      <c r="B198" t="s">
        <v>245</v>
      </c>
      <c r="D198" s="3"/>
    </row>
    <row r="199" spans="2:4" x14ac:dyDescent="0.35">
      <c r="B199" t="s">
        <v>246</v>
      </c>
      <c r="D199" s="3"/>
    </row>
    <row r="200" spans="2:4" x14ac:dyDescent="0.35">
      <c r="B200" t="s">
        <v>247</v>
      </c>
      <c r="D200" s="3"/>
    </row>
    <row r="201" spans="2:4" x14ac:dyDescent="0.35">
      <c r="B201" t="s">
        <v>248</v>
      </c>
      <c r="D201" s="3"/>
    </row>
    <row r="202" spans="2:4" x14ac:dyDescent="0.35">
      <c r="B202" t="s">
        <v>249</v>
      </c>
      <c r="D202" s="3"/>
    </row>
    <row r="203" spans="2:4" x14ac:dyDescent="0.35">
      <c r="B203" t="s">
        <v>250</v>
      </c>
      <c r="D203" s="3"/>
    </row>
    <row r="204" spans="2:4" x14ac:dyDescent="0.35">
      <c r="B204" t="s">
        <v>251</v>
      </c>
      <c r="D204" s="3"/>
    </row>
    <row r="205" spans="2:4" x14ac:dyDescent="0.35">
      <c r="B205" t="s">
        <v>252</v>
      </c>
      <c r="D205" s="3"/>
    </row>
    <row r="206" spans="2:4" x14ac:dyDescent="0.35">
      <c r="B206" t="s">
        <v>253</v>
      </c>
      <c r="D206" s="3"/>
    </row>
    <row r="207" spans="2:4" x14ac:dyDescent="0.35">
      <c r="B207" t="s">
        <v>254</v>
      </c>
      <c r="D207" s="3"/>
    </row>
    <row r="208" spans="2:4" x14ac:dyDescent="0.35">
      <c r="B208" t="s">
        <v>255</v>
      </c>
      <c r="D208" s="3"/>
    </row>
    <row r="209" spans="2:4" x14ac:dyDescent="0.35">
      <c r="B209" t="s">
        <v>256</v>
      </c>
      <c r="D209" s="3"/>
    </row>
    <row r="210" spans="2:4" x14ac:dyDescent="0.35">
      <c r="B210" t="s">
        <v>257</v>
      </c>
      <c r="D210" s="3"/>
    </row>
    <row r="211" spans="2:4" x14ac:dyDescent="0.35">
      <c r="B211" t="s">
        <v>258</v>
      </c>
      <c r="D211" s="3"/>
    </row>
    <row r="212" spans="2:4" x14ac:dyDescent="0.35">
      <c r="B212" t="s">
        <v>259</v>
      </c>
      <c r="D212" s="3"/>
    </row>
    <row r="213" spans="2:4" x14ac:dyDescent="0.35">
      <c r="B213" t="s">
        <v>260</v>
      </c>
      <c r="D213" s="3"/>
    </row>
    <row r="214" spans="2:4" x14ac:dyDescent="0.35">
      <c r="B214" t="s">
        <v>259</v>
      </c>
      <c r="D214" s="3"/>
    </row>
    <row r="215" spans="2:4" x14ac:dyDescent="0.35">
      <c r="B215" t="s">
        <v>249</v>
      </c>
      <c r="D215" s="3"/>
    </row>
    <row r="216" spans="2:4" x14ac:dyDescent="0.35">
      <c r="B216" t="s">
        <v>261</v>
      </c>
      <c r="D216" s="3"/>
    </row>
    <row r="217" spans="2:4" x14ac:dyDescent="0.35">
      <c r="B217" t="s">
        <v>262</v>
      </c>
      <c r="D217" s="3"/>
    </row>
    <row r="218" spans="2:4" x14ac:dyDescent="0.35">
      <c r="B218" t="s">
        <v>263</v>
      </c>
      <c r="D218" s="3"/>
    </row>
    <row r="219" spans="2:4" x14ac:dyDescent="0.35">
      <c r="B219" t="s">
        <v>264</v>
      </c>
      <c r="D219" s="3"/>
    </row>
    <row r="220" spans="2:4" x14ac:dyDescent="0.35">
      <c r="B220" t="s">
        <v>265</v>
      </c>
      <c r="D220" s="3"/>
    </row>
    <row r="221" spans="2:4" x14ac:dyDescent="0.35">
      <c r="B221" t="s">
        <v>266</v>
      </c>
      <c r="D221" s="3"/>
    </row>
    <row r="222" spans="2:4" x14ac:dyDescent="0.35">
      <c r="B222" t="s">
        <v>267</v>
      </c>
      <c r="D222" s="3"/>
    </row>
    <row r="223" spans="2:4" x14ac:dyDescent="0.35">
      <c r="B223" t="s">
        <v>268</v>
      </c>
      <c r="D223" s="3"/>
    </row>
    <row r="224" spans="2:4" x14ac:dyDescent="0.35">
      <c r="B224" t="s">
        <v>269</v>
      </c>
      <c r="D224" s="3"/>
    </row>
    <row r="225" spans="2:4" x14ac:dyDescent="0.35">
      <c r="B225" t="s">
        <v>270</v>
      </c>
      <c r="D225" s="3"/>
    </row>
    <row r="226" spans="2:4" x14ac:dyDescent="0.35">
      <c r="B226" t="s">
        <v>271</v>
      </c>
      <c r="D226" s="3"/>
    </row>
    <row r="227" spans="2:4" x14ac:dyDescent="0.35">
      <c r="B227" t="s">
        <v>272</v>
      </c>
      <c r="D227" s="3"/>
    </row>
    <row r="228" spans="2:4" x14ac:dyDescent="0.35">
      <c r="B228" t="s">
        <v>273</v>
      </c>
      <c r="D228" s="3"/>
    </row>
    <row r="229" spans="2:4" x14ac:dyDescent="0.35">
      <c r="B229" t="s">
        <v>274</v>
      </c>
      <c r="D229" s="3"/>
    </row>
    <row r="230" spans="2:4" x14ac:dyDescent="0.35">
      <c r="B230" t="s">
        <v>275</v>
      </c>
      <c r="D230" s="3"/>
    </row>
    <row r="231" spans="2:4" x14ac:dyDescent="0.35">
      <c r="B231" t="s">
        <v>276</v>
      </c>
      <c r="D231" s="3"/>
    </row>
    <row r="232" spans="2:4" x14ac:dyDescent="0.35">
      <c r="B232" t="s">
        <v>277</v>
      </c>
      <c r="D232" s="3"/>
    </row>
    <row r="233" spans="2:4" x14ac:dyDescent="0.35">
      <c r="B233" t="s">
        <v>278</v>
      </c>
      <c r="D233" s="3"/>
    </row>
    <row r="234" spans="2:4" x14ac:dyDescent="0.35">
      <c r="B234" t="s">
        <v>279</v>
      </c>
      <c r="D234" s="3"/>
    </row>
    <row r="235" spans="2:4" x14ac:dyDescent="0.35">
      <c r="B235" t="s">
        <v>280</v>
      </c>
      <c r="D235" s="3"/>
    </row>
    <row r="236" spans="2:4" x14ac:dyDescent="0.35">
      <c r="B236" t="s">
        <v>281</v>
      </c>
      <c r="D236" s="3"/>
    </row>
    <row r="237" spans="2:4" x14ac:dyDescent="0.35">
      <c r="B237" t="s">
        <v>282</v>
      </c>
      <c r="D237" s="3"/>
    </row>
    <row r="238" spans="2:4" x14ac:dyDescent="0.35">
      <c r="B238" t="s">
        <v>283</v>
      </c>
      <c r="D238" s="3"/>
    </row>
    <row r="239" spans="2:4" x14ac:dyDescent="0.35">
      <c r="B239" t="s">
        <v>284</v>
      </c>
      <c r="D239" s="3"/>
    </row>
    <row r="240" spans="2:4" x14ac:dyDescent="0.35">
      <c r="B240" t="s">
        <v>285</v>
      </c>
      <c r="D240" s="3"/>
    </row>
    <row r="241" spans="2:4" x14ac:dyDescent="0.35">
      <c r="B241" t="s">
        <v>286</v>
      </c>
      <c r="D241" s="3"/>
    </row>
    <row r="242" spans="2:4" x14ac:dyDescent="0.35">
      <c r="B242" t="s">
        <v>287</v>
      </c>
      <c r="D242" s="3"/>
    </row>
    <row r="243" spans="2:4" x14ac:dyDescent="0.35">
      <c r="B243" t="s">
        <v>288</v>
      </c>
      <c r="D243" s="3"/>
    </row>
    <row r="244" spans="2:4" x14ac:dyDescent="0.35">
      <c r="B244" t="s">
        <v>289</v>
      </c>
      <c r="D244" s="3"/>
    </row>
    <row r="245" spans="2:4" x14ac:dyDescent="0.35">
      <c r="B245" t="s">
        <v>290</v>
      </c>
      <c r="D245" s="3"/>
    </row>
    <row r="246" spans="2:4" x14ac:dyDescent="0.35">
      <c r="B246" t="s">
        <v>291</v>
      </c>
      <c r="D246" s="3"/>
    </row>
    <row r="247" spans="2:4" x14ac:dyDescent="0.35">
      <c r="B247" t="s">
        <v>292</v>
      </c>
      <c r="D247" s="3"/>
    </row>
    <row r="248" spans="2:4" x14ac:dyDescent="0.35">
      <c r="B248" t="s">
        <v>293</v>
      </c>
      <c r="D248" s="3"/>
    </row>
    <row r="249" spans="2:4" x14ac:dyDescent="0.35">
      <c r="B249" t="s">
        <v>294</v>
      </c>
      <c r="D249" s="3"/>
    </row>
    <row r="250" spans="2:4" x14ac:dyDescent="0.35">
      <c r="B250" t="s">
        <v>295</v>
      </c>
      <c r="D250" s="3"/>
    </row>
    <row r="251" spans="2:4" x14ac:dyDescent="0.35">
      <c r="B251" t="s">
        <v>296</v>
      </c>
      <c r="D251" s="3"/>
    </row>
    <row r="252" spans="2:4" x14ac:dyDescent="0.35">
      <c r="B252" t="s">
        <v>297</v>
      </c>
      <c r="D252" s="3"/>
    </row>
    <row r="253" spans="2:4" x14ac:dyDescent="0.35">
      <c r="B253" t="s">
        <v>298</v>
      </c>
      <c r="D253" s="3"/>
    </row>
    <row r="254" spans="2:4" x14ac:dyDescent="0.35">
      <c r="B254" t="s">
        <v>299</v>
      </c>
      <c r="D254" s="3"/>
    </row>
    <row r="255" spans="2:4" x14ac:dyDescent="0.35">
      <c r="B255" t="s">
        <v>300</v>
      </c>
      <c r="D255" s="3"/>
    </row>
    <row r="256" spans="2:4" x14ac:dyDescent="0.35">
      <c r="B256" t="s">
        <v>301</v>
      </c>
      <c r="D256" s="3"/>
    </row>
    <row r="257" spans="2:4" x14ac:dyDescent="0.35">
      <c r="B257" t="s">
        <v>302</v>
      </c>
      <c r="D257" s="3"/>
    </row>
    <row r="258" spans="2:4" x14ac:dyDescent="0.35">
      <c r="B258" t="s">
        <v>303</v>
      </c>
      <c r="D258" s="3"/>
    </row>
    <row r="259" spans="2:4" x14ac:dyDescent="0.35">
      <c r="B259" t="s">
        <v>304</v>
      </c>
      <c r="D259" s="3"/>
    </row>
    <row r="260" spans="2:4" x14ac:dyDescent="0.35">
      <c r="B260" t="s">
        <v>305</v>
      </c>
      <c r="D260" s="3"/>
    </row>
    <row r="261" spans="2:4" x14ac:dyDescent="0.35">
      <c r="B261" t="s">
        <v>306</v>
      </c>
      <c r="D261" s="3"/>
    </row>
    <row r="262" spans="2:4" x14ac:dyDescent="0.35">
      <c r="B262" t="s">
        <v>307</v>
      </c>
      <c r="D262" s="3"/>
    </row>
    <row r="263" spans="2:4" x14ac:dyDescent="0.35">
      <c r="B263" t="s">
        <v>308</v>
      </c>
      <c r="D263" s="3"/>
    </row>
    <row r="264" spans="2:4" x14ac:dyDescent="0.35">
      <c r="B264" t="s">
        <v>309</v>
      </c>
      <c r="D264" s="3"/>
    </row>
    <row r="265" spans="2:4" x14ac:dyDescent="0.35">
      <c r="B265" t="s">
        <v>310</v>
      </c>
      <c r="D265" s="3"/>
    </row>
    <row r="266" spans="2:4" x14ac:dyDescent="0.35">
      <c r="B266" t="s">
        <v>311</v>
      </c>
      <c r="D266" s="3"/>
    </row>
    <row r="267" spans="2:4" x14ac:dyDescent="0.35">
      <c r="B267" t="s">
        <v>312</v>
      </c>
      <c r="D267" s="3"/>
    </row>
    <row r="268" spans="2:4" x14ac:dyDescent="0.35">
      <c r="B268" t="s">
        <v>313</v>
      </c>
      <c r="D268" s="3"/>
    </row>
    <row r="269" spans="2:4" x14ac:dyDescent="0.35">
      <c r="B269" t="s">
        <v>314</v>
      </c>
      <c r="D269" s="3"/>
    </row>
    <row r="270" spans="2:4" x14ac:dyDescent="0.35">
      <c r="B270" t="s">
        <v>315</v>
      </c>
      <c r="D270" s="3"/>
    </row>
    <row r="271" spans="2:4" x14ac:dyDescent="0.35">
      <c r="B271" t="s">
        <v>316</v>
      </c>
      <c r="D271" s="3"/>
    </row>
    <row r="272" spans="2:4" x14ac:dyDescent="0.35">
      <c r="B272" t="s">
        <v>317</v>
      </c>
      <c r="D272" s="3"/>
    </row>
    <row r="273" spans="2:4" x14ac:dyDescent="0.35">
      <c r="B273" t="s">
        <v>318</v>
      </c>
      <c r="D273" s="3"/>
    </row>
    <row r="274" spans="2:4" x14ac:dyDescent="0.35">
      <c r="B274" t="s">
        <v>319</v>
      </c>
      <c r="D274" s="3"/>
    </row>
    <row r="275" spans="2:4" x14ac:dyDescent="0.35">
      <c r="B275" t="s">
        <v>320</v>
      </c>
      <c r="D275" s="3"/>
    </row>
    <row r="276" spans="2:4" x14ac:dyDescent="0.35">
      <c r="B276" t="s">
        <v>321</v>
      </c>
      <c r="D276" s="3"/>
    </row>
    <row r="277" spans="2:4" x14ac:dyDescent="0.35">
      <c r="B277" t="s">
        <v>322</v>
      </c>
      <c r="D277" s="3"/>
    </row>
    <row r="278" spans="2:4" x14ac:dyDescent="0.35">
      <c r="B278" t="s">
        <v>323</v>
      </c>
      <c r="D278" s="3"/>
    </row>
    <row r="279" spans="2:4" x14ac:dyDescent="0.35">
      <c r="B279" t="s">
        <v>324</v>
      </c>
      <c r="D279" s="3"/>
    </row>
    <row r="280" spans="2:4" x14ac:dyDescent="0.35">
      <c r="B280" t="s">
        <v>325</v>
      </c>
      <c r="D280" s="3"/>
    </row>
    <row r="281" spans="2:4" x14ac:dyDescent="0.35">
      <c r="B281" t="s">
        <v>326</v>
      </c>
      <c r="D281" s="3"/>
    </row>
    <row r="282" spans="2:4" x14ac:dyDescent="0.35">
      <c r="B282" t="s">
        <v>327</v>
      </c>
      <c r="D282" s="3"/>
    </row>
    <row r="283" spans="2:4" x14ac:dyDescent="0.35">
      <c r="B283" t="s">
        <v>328</v>
      </c>
      <c r="D283" s="3"/>
    </row>
    <row r="284" spans="2:4" x14ac:dyDescent="0.35">
      <c r="B284" t="s">
        <v>329</v>
      </c>
      <c r="D284" s="3"/>
    </row>
    <row r="285" spans="2:4" x14ac:dyDescent="0.35">
      <c r="B285" t="s">
        <v>330</v>
      </c>
      <c r="D285" s="3"/>
    </row>
    <row r="286" spans="2:4" x14ac:dyDescent="0.35">
      <c r="B286" t="s">
        <v>331</v>
      </c>
      <c r="D286" s="3"/>
    </row>
    <row r="287" spans="2:4" x14ac:dyDescent="0.35">
      <c r="B287" t="s">
        <v>332</v>
      </c>
      <c r="D28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GUÍA</vt:lpstr>
      <vt:lpstr>PLANTILLA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DE OLEO, BHDLeon</dc:creator>
  <cp:lastModifiedBy>JESSICA MARGARITA ROMAN MOLINA</cp:lastModifiedBy>
  <cp:lastPrinted>2021-08-24T14:41:09Z</cp:lastPrinted>
  <dcterms:created xsi:type="dcterms:W3CDTF">2021-05-09T12:57:31Z</dcterms:created>
  <dcterms:modified xsi:type="dcterms:W3CDTF">2021-12-10T19:38:45Z</dcterms:modified>
</cp:coreProperties>
</file>